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bookViews>
    <workbookView xWindow="-12" yWindow="3048" windowWidth="12000" windowHeight="2556"/>
  </bookViews>
  <sheets>
    <sheet name="бюджет 2026-2028" sheetId="6" r:id="rId1"/>
  </sheets>
  <definedNames>
    <definedName name="_xlnm._FilterDatabase" localSheetId="0" hidden="1">'бюджет 2026-2028'!$A$7:$VEI$448</definedName>
    <definedName name="_xlnm.Print_Titles" localSheetId="0">'бюджет 2026-2028'!$7:$7</definedName>
    <definedName name="_xlnm.Print_Area" localSheetId="0">'бюджет 2026-2028'!$A$1:$E$448</definedName>
  </definedNames>
  <calcPr calcId="145621" fullPrecision="0"/>
</workbook>
</file>

<file path=xl/calcChain.xml><?xml version="1.0" encoding="utf-8"?>
<calcChain xmlns="http://schemas.openxmlformats.org/spreadsheetml/2006/main">
  <c r="E9" i="6" l="1"/>
  <c r="E10" i="6"/>
  <c r="E11" i="6"/>
  <c r="E12" i="6"/>
  <c r="E14" i="6"/>
  <c r="E15" i="6"/>
  <c r="E16" i="6"/>
  <c r="E17" i="6"/>
  <c r="E20" i="6"/>
  <c r="E21" i="6"/>
  <c r="E22" i="6"/>
  <c r="E23" i="6"/>
  <c r="E24" i="6"/>
  <c r="E25" i="6"/>
  <c r="E26" i="6"/>
  <c r="E27" i="6"/>
  <c r="E28" i="6"/>
  <c r="E30" i="6"/>
  <c r="E31" i="6"/>
  <c r="E32" i="6"/>
  <c r="E33" i="6"/>
  <c r="E34" i="6"/>
  <c r="E35" i="6"/>
  <c r="E36" i="6"/>
  <c r="E37" i="6"/>
  <c r="E38"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70" i="6"/>
  <c r="E171" i="6"/>
  <c r="E174" i="6"/>
  <c r="E175" i="6"/>
  <c r="E176" i="6"/>
  <c r="E177" i="6"/>
  <c r="E178" i="6"/>
  <c r="E179" i="6"/>
  <c r="E180" i="6"/>
  <c r="E181" i="6"/>
  <c r="E182" i="6"/>
  <c r="E183" i="6"/>
  <c r="E188" i="6"/>
  <c r="E189" i="6"/>
  <c r="E190" i="6"/>
  <c r="E191" i="6"/>
  <c r="E192" i="6"/>
  <c r="E193"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5" i="6"/>
  <c r="E407" i="6"/>
  <c r="E408" i="6"/>
  <c r="E409" i="6"/>
  <c r="E410" i="6"/>
  <c r="E414" i="6"/>
  <c r="E416" i="6"/>
  <c r="E418" i="6"/>
  <c r="E420" i="6"/>
  <c r="E421" i="6"/>
  <c r="E422" i="6"/>
  <c r="E423" i="6"/>
  <c r="E424" i="6"/>
  <c r="E427" i="6"/>
  <c r="E432" i="6"/>
  <c r="E434" i="6"/>
  <c r="E435" i="6"/>
  <c r="E439" i="6"/>
  <c r="E440" i="6"/>
  <c r="E443" i="6"/>
  <c r="E445" i="6"/>
  <c r="E447" i="6"/>
  <c r="E448" i="6"/>
  <c r="E8" i="6"/>
  <c r="D448" i="6"/>
  <c r="D197" i="6"/>
  <c r="C197" i="6"/>
  <c r="D410" i="6"/>
  <c r="D409" i="6" s="1"/>
  <c r="C400" i="6"/>
  <c r="C399" i="6" s="1"/>
  <c r="C398" i="6" s="1"/>
  <c r="C397" i="6" s="1"/>
  <c r="D400" i="6"/>
  <c r="D399" i="6" s="1"/>
  <c r="D398" i="6" s="1"/>
  <c r="D397" i="6" s="1"/>
  <c r="C405" i="6"/>
  <c r="D395" i="6"/>
  <c r="D394" i="6" s="1"/>
  <c r="D392" i="6"/>
  <c r="C392" i="6"/>
  <c r="D390" i="6"/>
  <c r="C390" i="6"/>
  <c r="D387" i="6"/>
  <c r="C387" i="6"/>
  <c r="D383" i="6"/>
  <c r="D382" i="6" s="1"/>
  <c r="C383" i="6"/>
  <c r="C382" i="6" s="1"/>
  <c r="D379" i="6"/>
  <c r="C379" i="6"/>
  <c r="D377" i="6"/>
  <c r="C377" i="6"/>
  <c r="D375" i="6"/>
  <c r="C375" i="6"/>
  <c r="D373" i="6"/>
  <c r="C373" i="6"/>
  <c r="D370" i="6"/>
  <c r="C370" i="6"/>
  <c r="D368" i="6"/>
  <c r="C368" i="6"/>
  <c r="D366" i="6"/>
  <c r="C366" i="6"/>
  <c r="D364" i="6"/>
  <c r="C364" i="6"/>
  <c r="D362" i="6"/>
  <c r="C362" i="6"/>
  <c r="D358" i="6"/>
  <c r="C358" i="6"/>
  <c r="D356" i="6"/>
  <c r="D355" i="6" s="1"/>
  <c r="C356" i="6"/>
  <c r="C355" i="6" s="1"/>
  <c r="D353" i="6"/>
  <c r="C353" i="6"/>
  <c r="D351" i="6"/>
  <c r="C351" i="6"/>
  <c r="D349" i="6"/>
  <c r="C349" i="6"/>
  <c r="D347" i="6"/>
  <c r="C347" i="6"/>
  <c r="D345" i="6"/>
  <c r="C345" i="6"/>
  <c r="D343" i="6"/>
  <c r="D341" i="6"/>
  <c r="C341" i="6"/>
  <c r="D338" i="6"/>
  <c r="C338" i="6"/>
  <c r="D336" i="6"/>
  <c r="C336" i="6"/>
  <c r="D334" i="6"/>
  <c r="C334" i="6"/>
  <c r="D331" i="6"/>
  <c r="C331" i="6"/>
  <c r="D329" i="6"/>
  <c r="C329" i="6"/>
  <c r="D327" i="6"/>
  <c r="C327" i="6"/>
  <c r="D325" i="6"/>
  <c r="C325" i="6"/>
  <c r="D323" i="6"/>
  <c r="C323" i="6"/>
  <c r="D321" i="6"/>
  <c r="C321" i="6"/>
  <c r="D319" i="6"/>
  <c r="C319" i="6"/>
  <c r="D317" i="6"/>
  <c r="C317" i="6"/>
  <c r="D315" i="6"/>
  <c r="C315" i="6"/>
  <c r="D312" i="6"/>
  <c r="C312" i="6"/>
  <c r="D310" i="6"/>
  <c r="C310" i="6"/>
  <c r="D308" i="6"/>
  <c r="C308" i="6"/>
  <c r="D306" i="6"/>
  <c r="C306" i="6"/>
  <c r="D304" i="6"/>
  <c r="C304" i="6"/>
  <c r="D302" i="6"/>
  <c r="C302" i="6"/>
  <c r="D300" i="6"/>
  <c r="C300" i="6"/>
  <c r="D298" i="6"/>
  <c r="C298" i="6"/>
  <c r="D295" i="6"/>
  <c r="C295" i="6"/>
  <c r="D293" i="6"/>
  <c r="C293" i="6"/>
  <c r="D291" i="6"/>
  <c r="C291" i="6"/>
  <c r="D289" i="6"/>
  <c r="C289" i="6"/>
  <c r="D287" i="6"/>
  <c r="C287" i="6"/>
  <c r="D285" i="6"/>
  <c r="C285" i="6"/>
  <c r="D281" i="6"/>
  <c r="C281" i="6"/>
  <c r="D279" i="6"/>
  <c r="C279" i="6"/>
  <c r="D277" i="6"/>
  <c r="C277" i="6"/>
  <c r="D275" i="6"/>
  <c r="C275" i="6"/>
  <c r="D273" i="6"/>
  <c r="C273" i="6"/>
  <c r="D271" i="6"/>
  <c r="C271" i="6"/>
  <c r="D269" i="6"/>
  <c r="C269" i="6"/>
  <c r="D267" i="6"/>
  <c r="C267" i="6"/>
  <c r="D265" i="6"/>
  <c r="C265" i="6"/>
  <c r="D263" i="6"/>
  <c r="C263" i="6"/>
  <c r="D261" i="6"/>
  <c r="C261" i="6"/>
  <c r="D259" i="6"/>
  <c r="C259" i="6"/>
  <c r="D257" i="6"/>
  <c r="C257" i="6"/>
  <c r="D255" i="6"/>
  <c r="C255" i="6"/>
  <c r="D253" i="6"/>
  <c r="C253" i="6"/>
  <c r="D251" i="6"/>
  <c r="C251" i="6"/>
  <c r="D249" i="6"/>
  <c r="C249" i="6"/>
  <c r="D247" i="6"/>
  <c r="C247" i="6"/>
  <c r="D245" i="6"/>
  <c r="C245" i="6"/>
  <c r="D243" i="6"/>
  <c r="C243" i="6"/>
  <c r="D241" i="6"/>
  <c r="C241" i="6"/>
  <c r="D239" i="6"/>
  <c r="C239" i="6"/>
  <c r="D237" i="6"/>
  <c r="C237" i="6"/>
  <c r="D235" i="6"/>
  <c r="C235" i="6"/>
  <c r="D233" i="6"/>
  <c r="C233" i="6"/>
  <c r="D231" i="6"/>
  <c r="C231" i="6"/>
  <c r="D229" i="6"/>
  <c r="C229" i="6"/>
  <c r="D227" i="6"/>
  <c r="C227" i="6"/>
  <c r="D225" i="6"/>
  <c r="C225" i="6"/>
  <c r="D223" i="6"/>
  <c r="C223" i="6"/>
  <c r="D221" i="6"/>
  <c r="C221" i="6"/>
  <c r="D219" i="6"/>
  <c r="C219" i="6"/>
  <c r="D217" i="6"/>
  <c r="C217" i="6"/>
  <c r="D215" i="6"/>
  <c r="C215" i="6"/>
  <c r="D212" i="6"/>
  <c r="C212" i="6"/>
  <c r="D209" i="6"/>
  <c r="C209" i="6"/>
  <c r="D207" i="6"/>
  <c r="C207" i="6"/>
  <c r="D205" i="6"/>
  <c r="D204" i="6" s="1"/>
  <c r="C205" i="6"/>
  <c r="D202" i="6"/>
  <c r="C202" i="6"/>
  <c r="D200" i="6"/>
  <c r="D199" i="6" s="1"/>
  <c r="C200" i="6"/>
  <c r="C199" i="6" s="1"/>
  <c r="D195" i="6"/>
  <c r="D194" i="6" s="1"/>
  <c r="D191" i="6"/>
  <c r="D190" i="6" s="1"/>
  <c r="D186" i="6"/>
  <c r="D184" i="6"/>
  <c r="D188" i="6"/>
  <c r="D181" i="6"/>
  <c r="D179" i="6"/>
  <c r="D177" i="6"/>
  <c r="D174" i="6"/>
  <c r="D172" i="6"/>
  <c r="D170" i="6"/>
  <c r="D167" i="6"/>
  <c r="D165" i="6"/>
  <c r="D162" i="6"/>
  <c r="D160" i="6"/>
  <c r="D158" i="6"/>
  <c r="D156" i="6"/>
  <c r="D152" i="6"/>
  <c r="D151" i="6" s="1"/>
  <c r="D149" i="6"/>
  <c r="D148" i="6" s="1"/>
  <c r="D146" i="6"/>
  <c r="D144" i="6"/>
  <c r="D140" i="6"/>
  <c r="D138" i="6"/>
  <c r="D135" i="6"/>
  <c r="D133" i="6" s="1"/>
  <c r="D128" i="6"/>
  <c r="D127" i="6" s="1"/>
  <c r="D125" i="6"/>
  <c r="D122" i="6"/>
  <c r="D118" i="6"/>
  <c r="D117" i="6" s="1"/>
  <c r="D115" i="6"/>
  <c r="D114" i="6" s="1"/>
  <c r="D112" i="6"/>
  <c r="D110" i="6"/>
  <c r="D108" i="6"/>
  <c r="D105" i="6"/>
  <c r="D103" i="6"/>
  <c r="D102" i="6" s="1"/>
  <c r="D100" i="6"/>
  <c r="D97" i="6"/>
  <c r="D96" i="6" s="1"/>
  <c r="D85" i="6"/>
  <c r="D80" i="6"/>
  <c r="D73" i="6"/>
  <c r="D70" i="6"/>
  <c r="D66" i="6"/>
  <c r="D63" i="6"/>
  <c r="D62" i="6" s="1"/>
  <c r="D58" i="6"/>
  <c r="D56" i="6"/>
  <c r="D51" i="6"/>
  <c r="D48" i="6"/>
  <c r="D45" i="6"/>
  <c r="D42" i="6"/>
  <c r="D35" i="6"/>
  <c r="D14" i="6"/>
  <c r="D11" i="6"/>
  <c r="D10" i="6" s="1"/>
  <c r="C11" i="6"/>
  <c r="C10" i="6" s="1"/>
  <c r="D183" i="6" l="1"/>
  <c r="D198" i="6"/>
  <c r="D155" i="6"/>
  <c r="D176" i="6"/>
  <c r="D143" i="6"/>
  <c r="D142" i="6" s="1"/>
  <c r="D137" i="6"/>
  <c r="D132" i="6" s="1"/>
  <c r="D121" i="6"/>
  <c r="D120" i="6" s="1"/>
  <c r="D107" i="6"/>
  <c r="D99" i="6" s="1"/>
  <c r="D78" i="6"/>
  <c r="D75" i="6" s="1"/>
  <c r="D69" i="6"/>
  <c r="D55" i="6"/>
  <c r="D54" i="6" s="1"/>
  <c r="D32" i="6"/>
  <c r="D31" i="6" s="1"/>
  <c r="D9" i="6"/>
  <c r="C396" i="6"/>
  <c r="C395" i="6" s="1"/>
  <c r="C394" i="6" s="1"/>
  <c r="D154" i="6" l="1"/>
  <c r="D8" i="6" s="1"/>
  <c r="C344" i="6"/>
  <c r="C343" i="6" l="1"/>
  <c r="C204" i="6" s="1"/>
  <c r="C410" i="6" l="1"/>
  <c r="C191" i="6"/>
  <c r="C188" i="6"/>
  <c r="C181" i="6"/>
  <c r="C179" i="6"/>
  <c r="C177" i="6"/>
  <c r="C174" i="6"/>
  <c r="C170" i="6"/>
  <c r="C167" i="6"/>
  <c r="C165" i="6"/>
  <c r="C162" i="6"/>
  <c r="C160" i="6"/>
  <c r="C158" i="6"/>
  <c r="C156" i="6"/>
  <c r="C152" i="6"/>
  <c r="C149" i="6"/>
  <c r="C148" i="6" s="1"/>
  <c r="C146" i="6"/>
  <c r="C144" i="6"/>
  <c r="C140" i="6"/>
  <c r="C138" i="6"/>
  <c r="C128" i="6"/>
  <c r="C125" i="6"/>
  <c r="C122" i="6"/>
  <c r="C118" i="6"/>
  <c r="C115" i="6"/>
  <c r="C112" i="6"/>
  <c r="C110" i="6"/>
  <c r="C108" i="6"/>
  <c r="C105" i="6"/>
  <c r="C103" i="6"/>
  <c r="C100" i="6"/>
  <c r="C85" i="6"/>
  <c r="C80" i="6"/>
  <c r="C73" i="6"/>
  <c r="C70" i="6"/>
  <c r="C66" i="6"/>
  <c r="C63" i="6"/>
  <c r="C58" i="6"/>
  <c r="C56" i="6"/>
  <c r="C51" i="6"/>
  <c r="C48" i="6"/>
  <c r="C45" i="6"/>
  <c r="C42" i="6"/>
  <c r="C35" i="6"/>
  <c r="C14" i="6"/>
  <c r="C9" i="6" s="1"/>
  <c r="C143" i="6" l="1"/>
  <c r="C142" i="6" s="1"/>
  <c r="C155" i="6"/>
  <c r="C176" i="6"/>
  <c r="C107" i="6"/>
  <c r="C62" i="6"/>
  <c r="C198" i="6"/>
  <c r="C114" i="6"/>
  <c r="C127" i="6"/>
  <c r="C135" i="6"/>
  <c r="C133" i="6" s="1"/>
  <c r="C183" i="6"/>
  <c r="C32" i="6"/>
  <c r="C69" i="6"/>
  <c r="C102" i="6"/>
  <c r="C117" i="6"/>
  <c r="C121" i="6"/>
  <c r="C151" i="6"/>
  <c r="C190" i="6"/>
  <c r="C55" i="6"/>
  <c r="C78" i="6"/>
  <c r="C31" i="6"/>
  <c r="C137" i="6"/>
  <c r="C120" i="6" l="1"/>
  <c r="C99" i="6"/>
  <c r="C75" i="6"/>
  <c r="C54" i="6"/>
  <c r="C409" i="6"/>
  <c r="C154" i="6"/>
  <c r="C132" i="6" l="1"/>
  <c r="C8" i="6" l="1"/>
  <c r="C448" i="6" l="1"/>
</calcChain>
</file>

<file path=xl/comments1.xml><?xml version="1.0" encoding="utf-8"?>
<comments xmlns="http://schemas.openxmlformats.org/spreadsheetml/2006/main">
  <authors>
    <author>Варульникова С.</author>
  </authors>
  <commentList>
    <comment ref="B230" authorId="0">
      <text>
        <r>
          <rPr>
            <b/>
            <sz val="9"/>
            <color indexed="81"/>
            <rFont val="Segoe UI"/>
            <family val="2"/>
            <charset val="204"/>
          </rPr>
          <t>Варульникова С.:</t>
        </r>
        <r>
          <rPr>
            <sz val="9"/>
            <color indexed="81"/>
            <rFont val="Segoe UI"/>
            <family val="2"/>
            <charset val="204"/>
          </rPr>
          <t xml:space="preserve">
Федеральный проект "Модернизация коммунальной инфраструктуры"
ВР 522:
Строительство систем водоснабжения,
Строительство теплотрассы отопления и ГВС 
Реконструкция сетей холодного водоснабжения и тд…короче КАПы</t>
        </r>
      </text>
    </comment>
    <comment ref="B248" authorId="0">
      <text>
        <r>
          <rPr>
            <b/>
            <sz val="9"/>
            <color indexed="81"/>
            <rFont val="Segoe UI"/>
            <family val="2"/>
            <charset val="204"/>
          </rPr>
          <t>Варульникова С.:</t>
        </r>
        <r>
          <rPr>
            <sz val="9"/>
            <color indexed="81"/>
            <rFont val="Segoe UI"/>
            <family val="2"/>
            <charset val="204"/>
          </rPr>
          <t xml:space="preserve">
Реализация мероприятийпо закупке и монтажуоборудования для создания малых спортивных площадок ГТО
КБК нет нигде в табл 53 к поправке 27 наименование следующее: субсидии на реализацию  меропритяий по оснащению объектов спортивной инфраструктуры спортивно-технологическим оборудованием
</t>
        </r>
      </text>
    </comment>
    <comment ref="B251" authorId="0">
      <text>
        <r>
          <rPr>
            <b/>
            <sz val="9"/>
            <color indexed="81"/>
            <rFont val="Segoe UI"/>
            <family val="2"/>
            <charset val="204"/>
          </rPr>
          <t>Варульникова С.:</t>
        </r>
        <r>
          <rPr>
            <sz val="9"/>
            <color indexed="81"/>
            <rFont val="Segoe UI"/>
            <family val="2"/>
            <charset val="204"/>
          </rPr>
          <t xml:space="preserve">
Школа в районе бывшего аэропорта города Брянска ВР 522</t>
        </r>
      </text>
    </comment>
  </commentList>
</comments>
</file>

<file path=xl/sharedStrings.xml><?xml version="1.0" encoding="utf-8"?>
<sst xmlns="http://schemas.openxmlformats.org/spreadsheetml/2006/main" count="892" uniqueCount="890">
  <si>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</si>
  <si>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</si>
  <si>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</si>
  <si>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</si>
  <si>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</si>
  <si>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</si>
  <si>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</si>
  <si>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</si>
  <si>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</si>
  <si>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</si>
  <si>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Субвенции бюджетам бюджетной системы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</si>
  <si>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</si>
  <si>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</si>
  <si>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</si>
  <si>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</si>
  <si>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</si>
  <si>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</si>
  <si>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</si>
  <si>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</si>
  <si>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</si>
  <si>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</si>
  <si>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доходы физических лиц</t>
  </si>
  <si>
    <t>НАЛОГИ НА ТОВАРЫ (РАБОТЫ, УСЛУГИ), РЕАЛИЗУЕМЫЕ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</si>
  <si>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</si>
  <si>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</si>
  <si>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</si>
  <si>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</si>
  <si>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</si>
  <si>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</si>
  <si>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</si>
  <si>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</si>
  <si>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</si>
  <si>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</si>
  <si>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</si>
  <si>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</si>
  <si>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</si>
  <si>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</si>
  <si>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</si>
  <si>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</si>
  <si>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</si>
  <si>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</si>
  <si>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</si>
  <si>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</si>
  <si>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</si>
  <si>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</si>
  <si>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</si>
  <si>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</si>
  <si>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</si>
  <si>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</si>
  <si>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</si>
  <si>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</si>
  <si>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</si>
  <si>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</si>
  <si>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</si>
  <si>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</si>
  <si>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</si>
  <si>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</si>
  <si>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</si>
  <si>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</si>
  <si>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</si>
  <si>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</si>
  <si>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</si>
  <si>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</si>
  <si>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</si>
  <si>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</si>
  <si>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</si>
  <si>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</si>
  <si>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</si>
  <si>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</si>
  <si>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</si>
  <si>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</si>
  <si>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</si>
  <si>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</si>
  <si>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</si>
  <si>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</si>
  <si>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</si>
  <si>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</si>
  <si>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</si>
  <si>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</si>
  <si>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</si>
  <si>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</si>
  <si>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</si>
  <si>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</si>
  <si>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из Единого государственного реестра недвижимости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</si>
  <si>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</si>
  <si>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</si>
  <si>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</si>
  <si>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</si>
  <si>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</si>
  <si>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</si>
  <si>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</si>
  <si>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</si>
  <si>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</si>
  <si>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</si>
  <si>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</si>
  <si>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</si>
  <si>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ШТРАФЫ, САНКЦИИ, ВОЗМЕЩЕНИЕ УЩЕРБА</t>
  </si>
  <si>
    <t>БЕЗВОЗМЕЗДНЫЕ ПОСТУПЛЕНИЯ</t>
  </si>
  <si>
    <t>Субсидии бюджетам бюджетной системы Российской Федерации (межбюджетные субсидии)</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</si>
  <si>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</si>
  <si>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</si>
  <si>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</si>
  <si>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</si>
  <si>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Субсидии бюджетам субъектов Российской Федерации на обеспечение комплексного развития сельских территорий</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</si>
  <si>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</si>
  <si>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</si>
  <si>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</si>
  <si>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</si>
  <si>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</si>
  <si>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Акцизы по подакцизным товарам (продукции), производимым на территории Российской Федерации</t>
  </si>
  <si>
    <t>Административные штрафы, установленные Кодексом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</si>
  <si>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</si>
  <si>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</si>
  <si>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</si>
  <si>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</si>
  <si>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</si>
  <si>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</si>
  <si>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</si>
  <si>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Налог на профессиональный доход</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</si>
  <si>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</si>
  <si>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</si>
  <si>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</si>
  <si>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</si>
  <si>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</si>
  <si>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</si>
  <si>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</si>
  <si>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</si>
  <si>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</si>
  <si>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</si>
  <si>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</si>
  <si>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</si>
  <si>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</si>
  <si>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</si>
  <si>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</si>
  <si>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</si>
  <si>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</si>
  <si>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</si>
  <si>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</si>
  <si>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</si>
  <si>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</si>
  <si>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</si>
  <si>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</si>
  <si>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</si>
  <si>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</si>
  <si>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</si>
  <si>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</si>
  <si>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</si>
  <si>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</si>
  <si>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</si>
  <si>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</si>
  <si>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</si>
  <si>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</si>
  <si>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</si>
  <si>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</si>
  <si>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</si>
  <si>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</si>
  <si>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</si>
  <si>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</si>
  <si>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</si>
  <si>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</si>
  <si>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</si>
  <si>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субъектов Российской Федерации на развитие транспортной инфраструктуры на сельских территориях</t>
  </si>
  <si>
    <t>Субвенции бюджетам субъектов Российской Федерации на осуществление мер пожарной безопасности и тушение лесных пожаров</t>
  </si>
  <si>
    <t>Субсидии бюджетам субъектов Российской Федерации на реализацию мероприятий по модернизации школьных систем образования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</si>
  <si>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</si>
  <si>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ВОЗВРАТ ОСТАТКОВ СУБСИДИЙ, СУБВЕНЦИЙ И ИНЫХ МЕЖБЮДЖЕТНЫХ ТРАНСФЕРТОВ, ИМЕЮЩИХ ЦЕЛЕВОЕ НАЗНАЧЕНИЕ, ПРОШЛЫХ ЛЕТ</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</si>
  <si>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</si>
  <si>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</si>
  <si>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</si>
  <si>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стимулирование увеличения производства картофеля и овощей</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</si>
  <si>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</si>
  <si>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</si>
  <si>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</si>
  <si>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</si>
  <si>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Акцизы на пиво, напитки, изготавливаемые на основе пива,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</si>
  <si>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</si>
  <si>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</si>
  <si>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</si>
  <si>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</si>
  <si>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</si>
  <si>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</si>
  <si>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</si>
  <si>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</si>
  <si>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</si>
  <si>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</si>
  <si>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</si>
  <si>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</si>
  <si>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</si>
  <si>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</si>
  <si>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</si>
  <si>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Субсидии бюджетам субъектов Российской Федерации на техническое оснащение региональных и муниципальных музеев</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</si>
  <si>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</si>
  <si>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государственную поддержку организаций, входящих в систему спортивной подготовки</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</si>
  <si>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</si>
  <si>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</si>
  <si>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</si>
  <si>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</si>
  <si>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</si>
  <si>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</si>
  <si>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</si>
  <si>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БЕЗВОЗМЕЗДНЫЕ ПОСТУПЛЕНИЯ ОТ ДРУГИХ БЮДЖЕТОВ БЮДЖЕТНОЙ СИСТЕМЫ РОССИЙСКОЙ ФЕДЕРАЦИИ</t>
  </si>
  <si>
    <t>БЕЗВОЗМЕЗДНЫЕ ПОСТУПЛЕНИЯ ОТ ГОСУДАРСТВЕННЫХ (МУНИЦИПАЛЬНЫХ) ОРГАНИЗАЦИЙ</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</si>
  <si>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</si>
  <si>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</si>
  <si>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</si>
  <si>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</si>
  <si>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</si>
  <si>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</si>
  <si>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</si>
  <si>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</si>
  <si>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</si>
  <si>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Субсидии бюджетам субъектов Российской Федерации на создание модельных муниципальных библиотек</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</si>
  <si>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</si>
  <si>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</si>
  <si>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</si>
  <si>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</si>
  <si>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</si>
  <si>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</si>
  <si>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</si>
  <si>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</si>
  <si>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</si>
  <si>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Субсидии бюджетам субъектов Российской Федерации на проведение мелиоративных мероприятий</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</si>
  <si>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</si>
  <si>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</si>
  <si>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</si>
  <si>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</si>
  <si>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Субсидии бюджетам субъектов Российской Федерации на реализацию проектов комплексного развития территорий</t>
  </si>
  <si>
    <t>Субсидии бюджетам субъектов Российской Федерации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</si>
  <si>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</si>
  <si>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</si>
  <si>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</si>
  <si>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</si>
  <si>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</si>
  <si>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</si>
  <si>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</si>
  <si>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</si>
  <si>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</si>
  <si>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</si>
  <si>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</si>
  <si>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</si>
  <si>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</si>
  <si>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</si>
  <si>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</si>
  <si>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</si>
  <si>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</si>
  <si>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</si>
  <si>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Субсидии бюджетам субъектов Российской Федерации в целях достижения результатов федерального проекта "Производительность труда"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</si>
  <si>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</si>
  <si>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</si>
  <si>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</si>
  <si>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Субвенции бюджетам субъектов Российской Федерации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</si>
  <si>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Единая субвенция бюджетам субъектов Российской Федерации и бюджету города Байконура</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</si>
  <si>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</si>
  <si>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</si>
  <si>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</si>
  <si>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</si>
  <si>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реализацию мероприятий по модернизации коммунальной инфраструктуры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</si>
  <si>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</si>
  <si>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</si>
  <si>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</si>
  <si>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</si>
  <si>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Субсидии бюджетам субъектов Российской Федерации за счет средств резервного фонда Правительства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</si>
  <si>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</si>
  <si>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модернизацию учреждений культуры, включая создание детских культурно-просветительских центров на базе учреждений культуры</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</si>
  <si>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</si>
  <si>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</si>
  <si>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Субсидии бюджетам субъектов Российской Федерации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</si>
  <si>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 xml:space="preserve">Субсидии бюджетам субъектов Российской Федерации на поддержку приоритетных направлений агропромышленного комплекса </t>
  </si>
  <si>
    <t>Субсидии бюджетам субъектов Российской Федерации  в целях софинансирования расходных обязательств по возмещению части затрат, возникающих при реализации мероприятий по развитию геномной селекции в области племенного животноводства</t>
  </si>
  <si>
    <t>Субсидии бюджетам субъектов Российской Федерации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</si>
  <si>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Субсидии бюджетам субъектов Российской Федерации  в целях софинансирования расходных обязательств,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</si>
  <si>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</si>
  <si>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Субсидии бюджетам субъектов Российской Федерации  в целях софинансирования расходных обязательств субъектов Российской Федерации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</si>
  <si>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Субсидии бюджетам субъектов Российской Федерации на поддержку отрасли культуры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</si>
  <si>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</si>
  <si>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Cубсидии бюджетам субъектов Российской Федерации на поддержку приоритетных направлений малого агробизнеса</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</si>
  <si>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</si>
  <si>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Субсидии бюджетам субъектов Российской Федерации на модернизацию региональных и (или) муниципальных учреждений культуры</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</si>
  <si>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</si>
  <si>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</si>
  <si>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Налог, взимаемый в связи с применением специального налогового режима "Автоматизированная упрощенная система налогообложения"</t>
  </si>
  <si>
    <t>Государственная пошлина за государственный кадастровый учет</t>
  </si>
  <si>
    <t>Государственная пошлина за осуществляемые одновременно государственный кадастровый учет и государственную регистрацию прав</t>
  </si>
  <si>
    <t>Государственная пошлина за ускоренную процедуру государственного кадастрового учета и (или) государственной регистрации прав</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</si>
  <si>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</si>
  <si>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Прочие доходы от компенсации затрат бюджетов субъектов Российской Федерации</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</si>
  <si>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</si>
  <si>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Субсидии бюджетам субъектов Российской Федерации в целях софинансирования расходных обязательств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</si>
  <si>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Субсидии бюджетам субъектов Российской Федерации в целях софинансирования расходных обязательств,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</si>
  <si>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Субсидии бюджетам субъектов Российской Федерации на обновление общественного транспорта</t>
  </si>
  <si>
    <t xml:space="preserve">
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
</t>
  </si>
  <si>
    <t xml:space="preserve">Субсидии бюджетам субъектов Российской Федерации на софинансирование расходных обязательств субъектов Российской Федерации, связанных с реализацией мероприятий по обеспечению сохранности воинских захоронений на территории Российской Федерации </t>
  </si>
  <si>
    <t xml:space="preserve">Субсидии бюджетам Белгородской, Брянской и Курской областей в целях софинансирования расходных обязательств, связанных с докапитализацией региональных фондов развития промышленности для предоставления финансовой поддержки субъектам предпринимательской деятельности в сфере промышленности в виде грантов на восстановление </t>
  </si>
  <si>
    <t>Субсидии бюджетам субъектов Российской Федерации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</si>
  <si>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Доходы бюджетов субъектов Российской Федерации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образований</t>
  </si>
  <si>
    <t>Возврат остатков субсидий на реализацию мероприятий по модернизации коммунальной инфраструктуры из бюджетов субъектов Российской Федерации</t>
  </si>
  <si>
    <t>Возврат остатков субсидий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</si>
  <si>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</si>
  <si>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 из бюджетов субъектов Российской Федерации</t>
  </si>
  <si>
    <t>Возврат остатков субсидий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</si>
  <si>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</si>
  <si>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</si>
  <si>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</si>
  <si>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Возврат остатков субсидий на организацию профессионального обучения и дополнительного профессионального образования работников организаций оборонно-промышленного комплекса из бюджетов субъектов Российской Федерации</t>
  </si>
  <si>
    <t>Возврат остатков субсидий на организацию временного трудоустройства работников, находящихся под риском увольнения, за счет средств резервного фонда Правительства Российской Федерации из бюджетов субъектов Российской Федерации</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</si>
  <si>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субъектов Российской Федерации</t>
  </si>
  <si>
    <t xml:space="preserve">                  Приложение 1 </t>
  </si>
  <si>
    <t>к постановлению Правительства</t>
  </si>
  <si>
    <t>Брянской области</t>
  </si>
  <si>
    <t>Доходы областного бюджета за 1 квартал 2026 года</t>
  </si>
  <si>
    <t>Код бюджетной классификации Российской Федерации</t>
  </si>
  <si>
    <t>Наименование доходов</t>
  </si>
  <si>
    <t>Процент исполнения к прогнозным параметрам доходов</t>
  </si>
  <si>
    <t>Прогноз доходов
на 2026 год</t>
  </si>
  <si>
    <t>Кассовое исполнение
за 1 квартал
2026 года</t>
  </si>
  <si>
    <t>000 1 00 00000 00 0000 000</t>
  </si>
  <si>
    <t>000 1 01 00000 00 0000 000</t>
  </si>
  <si>
    <t>000 1 01 01000 00 0000 110</t>
  </si>
  <si>
    <t>000 1 01 01010 00 0000 110</t>
  </si>
  <si>
    <t>000 1 01 01012 02 0000 110</t>
  </si>
  <si>
    <t>000 1 01 02000 01 0000 110</t>
  </si>
  <si>
    <t>000 1 01 02010 01 0000 110</t>
  </si>
  <si>
    <t>000 1 01 02020 01 0000 110</t>
  </si>
  <si>
    <t>000 1 01 02021 01 0000 110</t>
  </si>
  <si>
    <t>000 1 01 02022 01 0000 110</t>
  </si>
  <si>
    <t>000 1 01 02023 01 0000 110</t>
  </si>
  <si>
    <t>000 1 01 02024 01 0000 110</t>
  </si>
  <si>
    <t>000 1 01 02030 01 0000 110</t>
  </si>
  <si>
    <t>000 1 01 02040 01 0000 110</t>
  </si>
  <si>
    <t xml:space="preserve">000 1 01 02080 01 0000 110 </t>
  </si>
  <si>
    <t>000 1 01 02130 01 0000 110</t>
  </si>
  <si>
    <t>000 1 01 02140 01 0000 110</t>
  </si>
  <si>
    <t>000 1 01 02150 01 0000 110</t>
  </si>
  <si>
    <t>000 1 01 02160 01 0000 110</t>
  </si>
  <si>
    <t>000 1 01 02170 01 0000 110</t>
  </si>
  <si>
    <t>000 1 01 02210 01 0000 110</t>
  </si>
  <si>
    <t>000 1 03 00000 00 0000 000</t>
  </si>
  <si>
    <t>000 1 03 02000 01 0000 110</t>
  </si>
  <si>
    <t>000 1 03 02100 01 0000 110</t>
  </si>
  <si>
    <t>000 1 03 02120 01 0000 110</t>
  </si>
  <si>
    <t>000 1 03 02140 01 0000 110</t>
  </si>
  <si>
    <t>000 1 03 02142 01 0000 110</t>
  </si>
  <si>
    <t>000 1 03 02143 01 0000 110</t>
  </si>
  <si>
    <t>000 1 03 02190 01 0000 110</t>
  </si>
  <si>
    <t>000 1 03 02210 01 0000 110</t>
  </si>
  <si>
    <t>000 1 03 02220 01 0000 110</t>
  </si>
  <si>
    <t>000 1 03 02230 01 0000 110</t>
  </si>
  <si>
    <t>000 1 03 02231 01 0000 110</t>
  </si>
  <si>
    <t>000 1 03 02232 01 0000 110</t>
  </si>
  <si>
    <t>000 1 03 02240 01 0000 110</t>
  </si>
  <si>
    <t>000 1 03 02241 01 0000 110</t>
  </si>
  <si>
    <t>000 1 03 02242 01 0000 110</t>
  </si>
  <si>
    <t>000 1 03 02250 01 0000 110</t>
  </si>
  <si>
    <t>000 1 03 02251 01 0000 110</t>
  </si>
  <si>
    <t>000 1 03 02252 01 0000 110</t>
  </si>
  <si>
    <t>000 1 03 02260 01 0000 110</t>
  </si>
  <si>
    <t>000 1 03 02261 01 0000 110</t>
  </si>
  <si>
    <t>000 1 03 02262 01 0000 110</t>
  </si>
  <si>
    <t>000 1 05 00000 00 0000 000</t>
  </si>
  <si>
    <t>000 1 05 01000 00 0000 110</t>
  </si>
  <si>
    <t>000 1 05 01010 01 0000 110</t>
  </si>
  <si>
    <t>000 1 05 01011 01 0000 110</t>
  </si>
  <si>
    <t>000 1 05 01020 01 0000 110</t>
  </si>
  <si>
    <t>000 1 05 01021 01 0000 110</t>
  </si>
  <si>
    <t>000 1 05 06000 01 0000 110</t>
  </si>
  <si>
    <t>000 1 05 07000 01 0000 110</t>
  </si>
  <si>
    <t>000 1 06 00000 00 0000 000</t>
  </si>
  <si>
    <t>000 1 06 02000 02 0000 110</t>
  </si>
  <si>
    <t>000 1 06 02010 02 0000 110</t>
  </si>
  <si>
    <t>000 1 06 02020 02 0000 110</t>
  </si>
  <si>
    <t>000 1 06 04000 02 0000 110</t>
  </si>
  <si>
    <t>000 1 06 04011 02 0000 110</t>
  </si>
  <si>
    <t>000 1 06 04012 02 0000 110</t>
  </si>
  <si>
    <t>000 1 07 00000 00 0000 000</t>
  </si>
  <si>
    <t>000 1 07 01000 01 0000 110</t>
  </si>
  <si>
    <t>000 1 07 01020 01 0000 110</t>
  </si>
  <si>
    <t>000 1 07 01030 01 0000 110</t>
  </si>
  <si>
    <t>000 1 07 04000 01 0000 110</t>
  </si>
  <si>
    <t>000 1 07 04010 01 0000 110</t>
  </si>
  <si>
    <t>000 1 08 00000 00 0000 000</t>
  </si>
  <si>
    <t>000 1 08 05000 01 0000 110</t>
  </si>
  <si>
    <t>000 1 08 06000 01 0000 110</t>
  </si>
  <si>
    <t>000 1 08 07000 01 0000 110</t>
  </si>
  <si>
    <t>000 1 08 07020 01 0000 110</t>
  </si>
  <si>
    <t>000 1 08 07080 01 0000 110</t>
  </si>
  <si>
    <t>000 1 08 07082 01 0000 110</t>
  </si>
  <si>
    <t>000 1 08 07100 01 0000 110</t>
  </si>
  <si>
    <t>000 1 08 07110 01 0000 110</t>
  </si>
  <si>
    <t>000 1 08 07130 01 0000 110</t>
  </si>
  <si>
    <t>000 1 08 07140 01 0000 110</t>
  </si>
  <si>
    <t>000 1 08 07141 01 0000 110</t>
  </si>
  <si>
    <t>000 1 08 07142 01 0000 110</t>
  </si>
  <si>
    <t>000 1 08 07300 01 0000 110</t>
  </si>
  <si>
    <t>000 1 08 07340 01 0000 110</t>
  </si>
  <si>
    <t>000 1 08 07380 01 0000 110</t>
  </si>
  <si>
    <t>000 1 08 07390 01 0000 110</t>
  </si>
  <si>
    <t>000 1 08 07510 01 0000 110</t>
  </si>
  <si>
    <t>000 1 08 07550 01 0000 110</t>
  </si>
  <si>
    <t>000 1 08 07560 01 0000 110</t>
  </si>
  <si>
    <t>000 1 08 07570 01 0000 110</t>
  </si>
  <si>
    <t>000 1 11 00000 00 0000 000</t>
  </si>
  <si>
    <t>000 1 11 01000 00 0000 120</t>
  </si>
  <si>
    <t>000 1 11 01020 02 0000 120</t>
  </si>
  <si>
    <t>000 1 11 02000 00 0000 120</t>
  </si>
  <si>
    <t>000 1 11 02100 00 0000 120</t>
  </si>
  <si>
    <t>000 1 11 02102 02 0000 120</t>
  </si>
  <si>
    <t>000 1 11 03000 00 0000 120</t>
  </si>
  <si>
    <t>000 1 11 03020 02 0000 120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</si>
  <si>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</si>
  <si>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</si>
  <si>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</si>
  <si>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</si>
  <si>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</si>
  <si>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</si>
  <si>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</si>
  <si>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</si>
  <si>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</si>
  <si>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</si>
  <si>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</si>
  <si>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</si>
  <si>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</si>
  <si>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</si>
  <si>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</si>
  <si>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</si>
  <si>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</si>
  <si>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</si>
  <si>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</si>
  <si>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</si>
  <si>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</si>
  <si>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</si>
  <si>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</si>
  <si>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</si>
  <si>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</si>
  <si>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</si>
  <si>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</si>
  <si>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000 1 13 01031 01 0000 130</t>
  </si>
  <si>
    <t>000 1 13 01990 00 0000 130</t>
  </si>
  <si>
    <t>000 1 13 01992 02 0000 130</t>
  </si>
  <si>
    <t>000 1 13 02000 00 0000 130</t>
  </si>
  <si>
    <t>000 1 13 02060 00 0000 130</t>
  </si>
  <si>
    <t>000 1 13 02062 02 0000 130</t>
  </si>
  <si>
    <t>000 1 13 02990 00 0000 130</t>
  </si>
  <si>
    <t>000 1 13 02992 02 0000 130</t>
  </si>
  <si>
    <t>000 1 14 00000 00 0000 000</t>
  </si>
  <si>
    <t>000 1 14 02000 00 0000 000</t>
  </si>
  <si>
    <t>000 1 14 02020 02 0000 440</t>
  </si>
  <si>
    <t>000 1 14 02022 02 0000 440</t>
  </si>
  <si>
    <t>000 1 14 02020 02 0000 410</t>
  </si>
  <si>
    <t>000 1 14 02023 02 0000 410</t>
  </si>
  <si>
    <t>000 1 14 06000 00 0000 430</t>
  </si>
  <si>
    <t>000 1 14 06020 00 0000 430</t>
  </si>
  <si>
    <t>000 1 14 06022 02 0000 430</t>
  </si>
  <si>
    <t>000 1 15 00000 00 0000 000</t>
  </si>
  <si>
    <t>000 1 15 07000 01 0000 140</t>
  </si>
  <si>
    <t>000 1 15 07020 01 0000 140</t>
  </si>
  <si>
    <t>000 1 16 00000 00 0000 000</t>
  </si>
  <si>
    <t>000 1 16 01000 01 0000 140</t>
  </si>
  <si>
    <t>000 1 16 01070 01 0000 140</t>
  </si>
  <si>
    <t>000 1 16 01072 01 0000 140</t>
  </si>
  <si>
    <t>000 1 16 01080 01 0000 140</t>
  </si>
  <si>
    <t>000 1 16 01082 01 0000 140</t>
  </si>
  <si>
    <t>000 1 16 01090 01 0000 140</t>
  </si>
  <si>
    <t>000 1 16 01092 01 0000 140</t>
  </si>
  <si>
    <t>000 1 16 01120 01 0000 140</t>
  </si>
  <si>
    <t>000 1 16 01121 01 0000 140</t>
  </si>
  <si>
    <t>000 1 16 01123 01 0000 140</t>
  </si>
  <si>
    <t>000 1 16 01140 01 0000 140</t>
  </si>
  <si>
    <t>000 1 16 01142 01 0000 140</t>
  </si>
  <si>
    <t>000 1 16 01150 01 0000 140</t>
  </si>
  <si>
    <t>000 1 16 01152 01 0000 140</t>
  </si>
  <si>
    <t>000 1 16 01190 01 0000 140</t>
  </si>
  <si>
    <t>000 1 16 01192 01 0000 140</t>
  </si>
  <si>
    <t>000 1 16 01330 00 0000 140</t>
  </si>
  <si>
    <t>000 1 16 01332 01 0000 140</t>
  </si>
  <si>
    <t>000 1 16 07000 00 0000 140</t>
  </si>
  <si>
    <t>000 1 16 07010 00 0000 140</t>
  </si>
  <si>
    <t>000 1 16 07010 02 0000 140</t>
  </si>
  <si>
    <t>000 1 16 07030 00 0000 140</t>
  </si>
  <si>
    <t>000 1 16 07030 02 0000 140</t>
  </si>
  <si>
    <t>000 1 16 07090 00 0000 140</t>
  </si>
  <si>
    <t>000 1 16 07090 02 0000 140</t>
  </si>
  <si>
    <t>000 1 16 10000 00 0000 140</t>
  </si>
  <si>
    <t>000 1 16 10120 00 0000 140</t>
  </si>
  <si>
    <t>000 1 16 10122 01 0000 140</t>
  </si>
  <si>
    <t>000 1 16 11000 01 0000 140</t>
  </si>
  <si>
    <t>000 1 16 11060 01 0000 140</t>
  </si>
  <si>
    <t>000 1 16 11063 01 0000 140</t>
  </si>
  <si>
    <t>000 1 16 18000 02 0000 140</t>
  </si>
  <si>
    <t>000 2 00 00000 00 0000 000</t>
  </si>
  <si>
    <t>000 2 02 00000 00 0000 000</t>
  </si>
  <si>
    <t>000 2 02 10000 00 0000 150</t>
  </si>
  <si>
    <t>000 2 02 15001 02 0000 150</t>
  </si>
  <si>
    <t>000 2 02 15009 02 0000 150</t>
  </si>
  <si>
    <t>000 2 02 20000 00 0000 150</t>
  </si>
  <si>
    <t>000 2 02 25014 02 0000 150</t>
  </si>
  <si>
    <t>000 2 02 25016 02 0000 150</t>
  </si>
  <si>
    <t>000 2 02 25052 02 0000 150</t>
  </si>
  <si>
    <t>000 2 02 25075 02 0000 150</t>
  </si>
  <si>
    <t>000 2 02 25081 02 0000 150</t>
  </si>
  <si>
    <t>000 2 02 25082 02 0000 150</t>
  </si>
  <si>
    <t>000 2 02 25086 02 0000 150</t>
  </si>
  <si>
    <t>000 2 02 25107 02 0000 150</t>
  </si>
  <si>
    <t>000 2 02 25133 02 0000 150</t>
  </si>
  <si>
    <t>000 2 02 25138 02 0000 150</t>
  </si>
  <si>
    <t>000 2 02 25143 02 0000 150</t>
  </si>
  <si>
    <t>000 2 02 25144 02 0000 150</t>
  </si>
  <si>
    <t>000 2 02 25152 02 0000 150</t>
  </si>
  <si>
    <t>000 2 02 25154 02 0000 150</t>
  </si>
  <si>
    <t>000 2 02 25163 02 0000 150</t>
  </si>
  <si>
    <t>000 2 02 25179 02 0000 150</t>
  </si>
  <si>
    <t>000 2 02 25201 02 0000 150</t>
  </si>
  <si>
    <t>000 2 02 25202 02 0000 150</t>
  </si>
  <si>
    <t>000 2 02 25203 02 0000 150</t>
  </si>
  <si>
    <t>000 2 02 25204 02 0000 150</t>
  </si>
  <si>
    <t>000 2 02 25214 02 0000 150</t>
  </si>
  <si>
    <t>000 2 02 25216 02 0000 150</t>
  </si>
  <si>
    <t>000 2 02 25228 02 0000 150</t>
  </si>
  <si>
    <t>000 2 02 25229 02 0000 150</t>
  </si>
  <si>
    <t>000 2 02 25256 02 0000 150</t>
  </si>
  <si>
    <t>000 2 02 25266 02 0000 150</t>
  </si>
  <si>
    <t>000 2 02 25276 02 0000 150</t>
  </si>
  <si>
    <t>000 2 02 25289 02 0000 150</t>
  </si>
  <si>
    <t>000 2 02 25292 02 0000 150</t>
  </si>
  <si>
    <t>000 2 02 25296 02 0000 150</t>
  </si>
  <si>
    <t>000 2 02 25304 02 0000 150</t>
  </si>
  <si>
    <t>000 2 02 25313 02 0000 150</t>
  </si>
  <si>
    <t>000 2 02 25315 02 0000 150</t>
  </si>
  <si>
    <t>000 2 02 25316 02 0000 150</t>
  </si>
  <si>
    <t>000 2 02 25318 02 0000 150</t>
  </si>
  <si>
    <t>000 2 02 25349 02 0000 150</t>
  </si>
  <si>
    <t>000 2 02 25358 02 0000 150</t>
  </si>
  <si>
    <t>000 2 02 25365 02 0000 150</t>
  </si>
  <si>
    <t>000 2 02 25372 02 0000 150</t>
  </si>
  <si>
    <t>000 2 02 25385 02 0000 150</t>
  </si>
  <si>
    <t>000 2 02 25402 02 0000 150</t>
  </si>
  <si>
    <t>000 2 02 25404 02 0000 150</t>
  </si>
  <si>
    <t>000 2 02 25418 02 0000 150</t>
  </si>
  <si>
    <t>000 2 02 25424 02 0000 150</t>
  </si>
  <si>
    <t>000 2 02 25436 02 0000 150</t>
  </si>
  <si>
    <t>000 2 02 25443 02 0000 150</t>
  </si>
  <si>
    <t>000 2 02 25447 02 0000 150</t>
  </si>
  <si>
    <t>000 2 02 25454 02 0000 150</t>
  </si>
  <si>
    <t>000 2 02 25462 02 0000 150</t>
  </si>
  <si>
    <t>000 2 02 25464 02 0000 150</t>
  </si>
  <si>
    <t>000 2 02 25467 02 0000 150</t>
  </si>
  <si>
    <t>000 2 02 25468 02 0000 150</t>
  </si>
  <si>
    <t>000 2 02 25497 02 0000 150</t>
  </si>
  <si>
    <t>000 2 02 25501 02 0000 150</t>
  </si>
  <si>
    <t>000 2 02 25513 02 0000 150</t>
  </si>
  <si>
    <t>000 2 02 25514 02 0000 150</t>
  </si>
  <si>
    <t>000 2 02 25517 02 0000 150</t>
  </si>
  <si>
    <t>000 2 02 25518 02 0000 150</t>
  </si>
  <si>
    <t>000 2 02 25519 02 0000 150</t>
  </si>
  <si>
    <t>000 2 02 25527 02 0000 150</t>
  </si>
  <si>
    <t>000 2 02 25533 02 0000 150</t>
  </si>
  <si>
    <t>000 2 02 25545 02 0000 150</t>
  </si>
  <si>
    <t>000 2 02 25546 02 0000 150</t>
  </si>
  <si>
    <t>000 2 02 25551 02 0000 150</t>
  </si>
  <si>
    <t>000 2 02 25553 02 0000 150</t>
  </si>
  <si>
    <t>000 2 02 25555 02 0000 150</t>
  </si>
  <si>
    <t>000 2 02 25557 02 0000 150</t>
  </si>
  <si>
    <t>000 2 02 25558 02 0000 150</t>
  </si>
  <si>
    <t>000 2 02 25559 02 0000 150</t>
  </si>
  <si>
    <t>000 2 02 25576 02 0000 150</t>
  </si>
  <si>
    <t>000 2 02 25577 02 0000 150</t>
  </si>
  <si>
    <t>000 2 02 25586 02 0000 150</t>
  </si>
  <si>
    <t>000 2 02 25590 02 0000 150</t>
  </si>
  <si>
    <t>000 2 02 25598 02 0000 150</t>
  </si>
  <si>
    <t>000 2 02 25599 02 0000 150</t>
  </si>
  <si>
    <t>000 2 02 25750 02 0000 150</t>
  </si>
  <si>
    <t>000 2 02 25752 02 0000 150</t>
  </si>
  <si>
    <t>000 2 02 25753 02 0000 150</t>
  </si>
  <si>
    <t>000 2 02 29001 02 0000 150</t>
  </si>
  <si>
    <t>000 2 02 30000 00 0000 150</t>
  </si>
  <si>
    <t>000 2 02 35118 02 0000 150</t>
  </si>
  <si>
    <t>000 2 02 35120 02 0000 150</t>
  </si>
  <si>
    <t>000 2 02 35128 02 0000 150</t>
  </si>
  <si>
    <t>000 2 02 35129 02 0000 150</t>
  </si>
  <si>
    <t>000 2 02 35135 02 0000 150</t>
  </si>
  <si>
    <t>000 2 02 35176 02 0000 150</t>
  </si>
  <si>
    <t>000 2 02 35220 02 0000 150</t>
  </si>
  <si>
    <t>000 2 02 35240 02 0000 150</t>
  </si>
  <si>
    <t>000 2 02 35250 02 0000 150</t>
  </si>
  <si>
    <t>000 2 02 35290 02 0000 150</t>
  </si>
  <si>
    <t>000 2 02 35345 02 0000 150</t>
  </si>
  <si>
    <t>000 2 02 35429 02 0000 150</t>
  </si>
  <si>
    <t>000 2 02 35432 02 0000 150</t>
  </si>
  <si>
    <t>000 2 02 35460 02 0000 150</t>
  </si>
  <si>
    <t>000 2 02 35900 02 0000 150</t>
  </si>
  <si>
    <t>000 2 02 40000 00 0000 150</t>
  </si>
  <si>
    <t>000 2 02 45050 02 0000 150</t>
  </si>
  <si>
    <t>000 2 02 45141 02 0000 150</t>
  </si>
  <si>
    <t>000 2 02 45142 02 0000 150</t>
  </si>
  <si>
    <t>000 2 02 45161 02 0000 150</t>
  </si>
  <si>
    <t>000 2 02 45252 02 0000 150</t>
  </si>
  <si>
    <t>000 2 02 45303 02 0000 150</t>
  </si>
  <si>
    <t>000 2 02 45363 02 0000 150</t>
  </si>
  <si>
    <t>000 2 03 00000 00 0000 000</t>
  </si>
  <si>
    <t>000 2 03 02040 02 0000 150</t>
  </si>
  <si>
    <t>000 2 18 00000 02 0000 150</t>
  </si>
  <si>
    <t>000 2 18 25304 02 0000 150</t>
  </si>
  <si>
    <t>000 2 18 35118 02 0000 150</t>
  </si>
  <si>
    <t>000 2 18 60010 02 0000 150</t>
  </si>
  <si>
    <t>000 2 19 00000 00 0000 000</t>
  </si>
  <si>
    <t>000 2 19 00000 02 0000 150</t>
  </si>
  <si>
    <t>000 2 19 25154 02 0000 150</t>
  </si>
  <si>
    <t>000 2 19 25201 02 0000 150</t>
  </si>
  <si>
    <t>000 2 19 25304 02 0000 150</t>
  </si>
  <si>
    <t>000 2 19 25313 02 0000 150</t>
  </si>
  <si>
    <t>000 2 19 25314 02 0000 150</t>
  </si>
  <si>
    <t>000 2 19 25315 02 0000 150</t>
  </si>
  <si>
    <t>000 2 19 25365 02 0000 150</t>
  </si>
  <si>
    <t>000 2 19 25497 02 0000 150</t>
  </si>
  <si>
    <t>000 2 19 25752 02 0000 150</t>
  </si>
  <si>
    <t>000 2 19 25870 02 0000 150</t>
  </si>
  <si>
    <t>000 2 19 35118 02 0000 150</t>
  </si>
  <si>
    <t>000 2 19 35220 02 0000 150</t>
  </si>
  <si>
    <t>000 2 19 35250 02 0000 150</t>
  </si>
  <si>
    <t>000 2 19 35290 02 0000 150</t>
  </si>
  <si>
    <t>000 2 19 45050 02 0000 150</t>
  </si>
  <si>
    <t>000 2 19 45303 02 0000 150</t>
  </si>
  <si>
    <t>000 2 19 45363 02 0000 150</t>
  </si>
  <si>
    <t>000 2 19 90000 02 0000 150</t>
  </si>
  <si>
    <t>ВСЕГО ДОХОДОВ:</t>
  </si>
  <si>
    <t>(в рублях)</t>
  </si>
  <si>
    <r>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r>
    <r>
      <rPr>
        <b/>
        <u/>
        <sz val="12"/>
        <color rgb="FF0000FF"/>
        <rFont val="Times New Roman"/>
        <family val="1"/>
        <charset val="204"/>
      </rPr>
      <t xml:space="preserve"> </t>
    </r>
  </si>
  <si>
    <t>000 1 01 01016 02 0000 110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</si>
  <si>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</si>
  <si>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000 1 01 02200 01 0000 110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</si>
  <si>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</si>
  <si>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</si>
  <si>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</si>
  <si>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000 1 09 00000 00 0000 000</t>
  </si>
  <si>
    <t>000 1 09 06000 02 0000 110</t>
  </si>
  <si>
    <t>000 1 09 06060 02 0000 110</t>
  </si>
  <si>
    <t>ЗАДОЛЖЕННОСТЬ И ПЕРЕРАСЧЕТЫ ПО ОТМЕНЕННЫМ НАЛОГАМ, СБОРАМ И ИНЫМ ОБЯЗАТЕЛЬНЫМ ПЛАТЕЖАМ</t>
  </si>
  <si>
    <t>Прочие налоги и сборы (по отмененным налогам и сборам субъектов Российской Федерации)</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</si>
  <si>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</si>
  <si>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000 1 16 01156 01 0000 140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</si>
  <si>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</si>
  <si>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000 1 16 01240 01 0000 140</t>
  </si>
  <si>
    <t>000 1 16 01242 01 0000 140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</si>
  <si>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</si>
  <si>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</si>
  <si>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000 1 16 10020 02 0000 140</t>
  </si>
  <si>
    <t>000 1 16 10022 02 0000 140</t>
  </si>
  <si>
    <t>000 1 16 10100 00 0000 140</t>
  </si>
  <si>
    <t>000 1 16 10100 02 0000 140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</si>
  <si>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</si>
  <si>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</si>
  <si>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</si>
  <si>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</si>
  <si>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000 1 17 00000 00 0000 000</t>
  </si>
  <si>
    <t>000 1 17 01000 00 0000 180</t>
  </si>
  <si>
    <t>000 1 17 01020 02 0000 180</t>
  </si>
  <si>
    <t>ПРОЧИЕ НЕНАЛОГОВЫЕ ДОХОДЫ</t>
  </si>
  <si>
    <t>Невыясненные поступления</t>
  </si>
  <si>
    <t>Невыясненные поступления, зачисляемые в бюджеты субъектов Российской Федерации</t>
  </si>
  <si>
    <t>000 2 02 15001 00 0000 150</t>
  </si>
  <si>
    <t>Дотации на выравнивание бюджетной обеспеченности</t>
  </si>
  <si>
    <t>000 2 02 15009 00 0000 150</t>
  </si>
  <si>
    <t>Дотации бюджетам на частичную компенсацию дополнительных расходов на повышение оплаты труда работников бюджетной сферы и иные цели</t>
  </si>
  <si>
    <t>000 2 02 25014 00 0000 150</t>
  </si>
  <si>
    <t>Субсидии бюджетам на стимулирование увеличения производства картофеля и овощей</t>
  </si>
  <si>
    <t>Субсидии бюджетам на поддержку приоритетных направлений малого агробизнеса</t>
  </si>
  <si>
    <t>Субсидии бюджетам на преобразование учебных корпусов и общежитий колледжей как неотъемлемой части учебно-производственного комплекса</t>
  </si>
  <si>
    <t>000 2 02 25052 00 0000 150</t>
  </si>
  <si>
    <t>Субсидии бюджетам на государственную поддержку организаций, входящих в систему спортивной подготовки</t>
  </si>
  <si>
    <t>000 2 02 25081 00 0000 150</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</si>
  <si>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</si>
  <si>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</si>
  <si>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000 2 02 25107 00 0000 150</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</si>
  <si>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</si>
  <si>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000 2 02 25133 00 0000 150</t>
  </si>
  <si>
    <t>Субсидии бюджетам в целях софинансирования расходных обязательств,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</si>
  <si>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000 2 02 25138 00 0000 150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</si>
  <si>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</si>
  <si>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000 2 02 25143 00 0000 150</t>
  </si>
  <si>
    <t>Субсидии бюджетам в целях софинансирования расходных обязательств субъектов Российской Федерации по осуществлению единовременных компенсационных выплат работникам сферы физической культуры и спорта, прибывшим (переехавшим) на работу в населенные пункты регионов Российской Федерации с числом жителей до 50 тысяч человек</t>
  </si>
  <si>
    <t>000 2 02 25144 00 0000 150</t>
  </si>
  <si>
    <t>Субсидии бюджетам в целях софинансирования расходных обязательств субъектов Российской Федерации и города Байконура, возникающих при реализации мероприятий по закупке и монтажу оборудования для создания модульных спортивных сооружений</t>
  </si>
  <si>
    <t>000 2 02 25152 00 0000 150</t>
  </si>
  <si>
    <t>Субсидии бюджетам на обеспечение беременных женщин с сахарным диабетом системами непрерывного мониторинга глюкозы</t>
  </si>
  <si>
    <t>000 2 02 25154 00 0000 150</t>
  </si>
  <si>
    <t>Субсидии бюджетам на реализацию мероприятий по модернизации коммунальной инфраструктуры</t>
  </si>
  <si>
    <t>000 2 02 25163 00 0000 150</t>
  </si>
  <si>
    <t>Субсидии бюджетам на создание системы долговременного ухода за гражданами пожилого возраста и инвалидами</t>
  </si>
  <si>
    <t>000 2 02 25179 00 0000 150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</si>
  <si>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</si>
  <si>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</si>
  <si>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</si>
  <si>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</si>
  <si>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</si>
  <si>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000 2 02 25203 00 0000 150</t>
  </si>
  <si>
    <t>Субсидии бюджетам на софинансирование расходных обязательств субъектов Российской Федерации, связанных с реализацией мероприятий по обеспечению сохранности воинских захоронений на территории Российской Федерации</t>
  </si>
  <si>
    <t>000 2 02 25204 00 0000 150</t>
  </si>
  <si>
    <t>Субсидии бюджетам в целях софинансирования расходных обязательств субъектов Российской Федерации, возникающих при предоставлении субсидий юридическим лицам и осуществляющим предпринимательскую деятельность физическим лицам, пострадавшим в ходе проведения контртеррористической операции, а также в результате обстрелов украинскими вооруженными формированиями и террористических актов, на восстановление и (или) поддержание предпринимательской деятельности</t>
  </si>
  <si>
    <t>000 2 02 25214 00 0000 150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</si>
  <si>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</si>
  <si>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000 2 02 25216 00 0000 150</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</si>
  <si>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</si>
  <si>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000 2 02 25228 00 0000 150</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</si>
  <si>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</si>
  <si>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</si>
  <si>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своих наименованиях слова "олимпийский", "паралимпийский", "сурдлимпийский" или образованные на их основе слова или словосочетания, в нормативное состояние</t>
  </si>
  <si>
    <t>000 2 02 25256 00 0000 150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</si>
  <si>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</si>
  <si>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000 2 02 25266 00 0000 150</t>
  </si>
  <si>
    <t>Субсидии бюджетам на модернизацию медицинских изделий и иного оборудования, дооснащение или переоснащение медицинскими изделиями и иным оборудованием существующих и (или) новых (организуемых) структурных подразделений региональных медицинских организаций, оказывающих медицинскую помощь с применением радиологических методов (диагностики и (или) терапии)</t>
  </si>
  <si>
    <t>000 2 02 25276 00 0000 150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</si>
  <si>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</si>
  <si>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000 2 02 25289 00 0000 150</t>
  </si>
  <si>
    <t>Субсидии бюджетам в целях достижения результатов федерального проекта "Производительность труда"</t>
  </si>
  <si>
    <t>000 2 02 25292 00 0000 150</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</si>
  <si>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</si>
  <si>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000 2 02 25296 00 0000 150</t>
  </si>
  <si>
    <t>Субсидии бюджетам в целях софинансирования расходных обязательств субъектов Российской Федерации, возникающих при реализации мероприятия, направленного на докапитализацию государственных микрофинансовых организаций в целях предоставления субъектам малого и среднего предпринимательства льготного доступа к займам</t>
  </si>
  <si>
    <t>000 2 02 25304 00 0000 150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</si>
  <si>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</si>
  <si>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000 2 02 25313 00 0000 150</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</si>
  <si>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</si>
  <si>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000 2 02 25315 00 0000 150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</si>
  <si>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</si>
  <si>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000 2 02 25316 00 0000 150</t>
  </si>
  <si>
    <t>Субсидии бюджетам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</si>
  <si>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000 2 02 25318 00 0000 150</t>
  </si>
  <si>
    <t>Субсидии бюджетам на реализацию проектов комплексного развития территорий</t>
  </si>
  <si>
    <t>000 2 02 25349 00 0000 150</t>
  </si>
  <si>
    <t>Субсидии бюджетам на модернизацию учреждений культуры, включая создание детских культурно-просветительских центров на базе учреждений культуры</t>
  </si>
  <si>
    <t>000 2 02 25358 00 0000 150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</si>
  <si>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</si>
  <si>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000 2 02 25365 00 0000 150</t>
  </si>
  <si>
    <t>Субсидии бюджетам на реализацию региональных проектов модернизации первичного звена здравоохранения</t>
  </si>
  <si>
    <t>000 2 02 25372 00 0000 150</t>
  </si>
  <si>
    <t>Субсидии бюджетам на развитие транспортной инфраструктуры на сельских территориях</t>
  </si>
  <si>
    <t>000 2 02 25385 00 0000 150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</si>
  <si>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</si>
  <si>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000 2 02 25418 00 0000 150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</si>
  <si>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</si>
  <si>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000 2 02 25424 00 0000 150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</si>
  <si>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</si>
  <si>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000 2 02 25436 00 0000 150</t>
  </si>
  <si>
    <t>Субсидии бюджетам на возмещение части затрат на уплату процентов по инвестиционным кредитам (займам) в агропромышленном комплексе</t>
  </si>
  <si>
    <t>000 2 02 25443 00 0000 150</t>
  </si>
  <si>
    <t>Субсидии бюджетам на обновление общественного транспорта</t>
  </si>
  <si>
    <t>000 2 02 25447 00 0000 150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</si>
  <si>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</si>
  <si>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000 2 02 25454 00 0000 150</t>
  </si>
  <si>
    <t>Субсидии бюджетам на создание модельных муниципальных библиотек</t>
  </si>
  <si>
    <t>000 2 02 25464 00 0000 150</t>
  </si>
  <si>
    <t>Субсидии бюджетам в целях софинансирования расходных обязательств субъектов Российской Федерации на реализацию проектов развития образовательных организаций, реализующих образовательные программы среднего профессионального образования для подготовки кадров отрасли сельского хозяйства</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</si>
  <si>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</si>
  <si>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</si>
  <si>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000 2 02 25468 00 0000 150</t>
  </si>
  <si>
    <t>Субсидии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</si>
  <si>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000 2 02 25497 00 0000 150</t>
  </si>
  <si>
    <t>Субсидии бюджетам на реализацию мероприятий по обеспечению жильем молодых семей</t>
  </si>
  <si>
    <t>000 2 02 25501 00 0000 150</t>
  </si>
  <si>
    <t>Субсидии бюджетам на поддержку приоритетных направлений агропромышленного комплекса</t>
  </si>
  <si>
    <t>000 2 02 25513 00 0000 150</t>
  </si>
  <si>
    <t>Субсидии бюджетам на модернизацию региональных и (или) муниципальных учреждений культуры</t>
  </si>
  <si>
    <t>000 2 02 25514 00 0000 150</t>
  </si>
  <si>
    <t>Субсидии бюджетам на реализацию мероприятий субъектов Российской Федерации в сфере реабилитации и абилитации инвалидов</t>
  </si>
  <si>
    <t>000 2 02 25517 00 0000 150</t>
  </si>
  <si>
    <t>Субсидии бюджетам на поддержку творческой деятельности и (или) укрепление материально-технической базы детских и кукольных театров, а также театров, расположенных в населенных пунктах с численностью населения до 300 тысяч человек</t>
  </si>
  <si>
    <t>000 2 02 25519 00 0000 150</t>
  </si>
  <si>
    <t>Субсидии бюджетам на поддержку отрасли культуры</t>
  </si>
  <si>
    <t>000 2 02 25527 00 0000 150</t>
  </si>
  <si>
    <t>Субсидии бюджетам на государственную поддержку малого и среднего предпринимательства в субъектах Российской Федерации</t>
  </si>
  <si>
    <t>000 2 02 25533 00 0000 150</t>
  </si>
  <si>
    <t>Субсидии бюджетам на реализацию мероприятий по содействию повышения кадровой обеспеченности предприятий агропромышленного комплекса</t>
  </si>
  <si>
    <t>000 2 02 25545 00 0000 150</t>
  </si>
  <si>
    <t>Субсидии бюджетам на формирование ИТ-инфраструктуры в государственных и муниципальных образовательных организациях для обеспечения в помещениях безопасного доступа к государственным, муниципальным и иным информационным системам, а также к информационно-телекоммуникационной сети "Интернет"</t>
  </si>
  <si>
    <t>000 2 02 25546 00 0000 150</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</si>
  <si>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</si>
  <si>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000 2 02 25551 00 0000 150</t>
  </si>
  <si>
    <t>Субсидии бюджетам на оснащение региональных и муниципальных театров, находящихся в городах с численностью населения более 300 тысяч человек, а также проведение ремонта и (или) материально-технического оснащения региональных и (или) муниципальных филармоний</t>
  </si>
  <si>
    <t>000 2 02 25553 00 0000 150</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</si>
  <si>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</si>
  <si>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000 2 02 25555 00 0000 150</t>
  </si>
  <si>
    <t>Субсидии бюджетам на реализацию программ формирования современной городской среды</t>
  </si>
  <si>
    <t>000 2 02 25557 00 0000 150</t>
  </si>
  <si>
    <t>Субсидии бюджетам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t>
  </si>
  <si>
    <t>000 2 02 25559 00 0000 150</t>
  </si>
  <si>
    <t>Субсидии бюджетам на оснащение общеобразовательных организаций средствами обучения и воспитания для реализации учебных предметов</t>
  </si>
  <si>
    <t>000 2 02 25576 00 0000 150</t>
  </si>
  <si>
    <t>Субсидии бюджетам на обеспечение комплексного развития сельских территорий</t>
  </si>
  <si>
    <t>000 2 02 25577 00 0000 150</t>
  </si>
  <si>
    <t>Субсидии бюджетам в целях софинансирования расходных обязательств субъектов Российской Федерации, возникающих при возмещении части затрат, понесенных заказчиками комплексных научно-технических проектов в агропромышленном комплексе при их реализации</t>
  </si>
  <si>
    <t>000 2 02 25590 00 0000 150</t>
  </si>
  <si>
    <t>Субсидии бюджетам на техническое оснащение региональных и муниципальных музеев</t>
  </si>
  <si>
    <t>000 2 02 25598 00 0000 150</t>
  </si>
  <si>
    <t>Субсидии бюджетам на проведение мелиоративных мероприятий</t>
  </si>
  <si>
    <t>000 2 02 25599 00 0000 150</t>
  </si>
  <si>
    <t>Субсидии бюджетам на подготовку проектов межевания земельных участков и на проведение кадастровых работ</t>
  </si>
  <si>
    <t>000 2 02 25750 00 0000 150</t>
  </si>
  <si>
    <t>Субсидии бюджетам на реализацию мероприятий по модернизации школьных систем образования</t>
  </si>
  <si>
    <t>000 2 02 25752 00 0000 150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</si>
  <si>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</si>
  <si>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000 2 02 25753 00 0000 150</t>
  </si>
  <si>
    <t>Субсидии бюджетам на софинансирование закупки и монтажа оборудования для создания "умных" спортивных площадок</t>
  </si>
  <si>
    <t>000 2 02 29001 00 0000 150</t>
  </si>
  <si>
    <t>Субсидии бюджетам за счет средств резервного фонда Правительства Российской Федерации</t>
  </si>
  <si>
    <t>000 2 02 35118 00 0000 150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</si>
  <si>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</si>
  <si>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</si>
  <si>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</si>
  <si>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</si>
  <si>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</si>
  <si>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</si>
  <si>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</si>
  <si>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</si>
  <si>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</si>
  <si>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</si>
  <si>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</si>
  <si>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000 2 02 35250 00 0000 150</t>
  </si>
  <si>
    <t>Субвенции бюджетам на оплату жилищно-коммунальных услуг отдельным категориям граждан</t>
  </si>
  <si>
    <t>000 2 02 35345 00 0000 150</t>
  </si>
  <si>
    <t>Субвенции бюджетам на осуществление мер пожарной безопасности и тушение лесных пожаров</t>
  </si>
  <si>
    <t>000 2 02 35429 00 0000 150</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</si>
  <si>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</si>
  <si>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000 2 02 35432 00 0000 150</t>
  </si>
  <si>
    <t>Субвенции бюджетам на приобретение специализированной пожарной техники в целях оснащения учреждений органов государственной власти субъектов Российской Федерации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</si>
  <si>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</si>
  <si>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</si>
  <si>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000 2 02 45050 00 0000 150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</si>
  <si>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</si>
  <si>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</si>
  <si>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</si>
  <si>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</si>
  <si>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</si>
  <si>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000 2 02 45363 00 0000 150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</si>
  <si>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</si>
  <si>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000 2 03 02000 02 0000 150</t>
  </si>
  <si>
    <t>Безвозмездные поступления от государственных (муниципальных) организаций в бюджеты субъектов Российской Федерации</t>
  </si>
  <si>
    <t>000 2 18 00000 00 0000 150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</si>
  <si>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</si>
  <si>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</si>
  <si>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</si>
  <si>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000 2 18 00000 00 0000 000</t>
  </si>
  <si>
    <t>Доходы бюджетов субъектов Российской Федерации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</si>
  <si>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</si>
  <si>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</si>
  <si>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</si>
  <si>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Доходы бюджетов субъектов Российской Федерации от возврата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муниципальных образований</t>
  </si>
  <si>
    <t>000 2 18 02000 02 0000 150</t>
  </si>
  <si>
    <t>000 2 18 02010 02 0000 150</t>
  </si>
  <si>
    <t>000 2 18 02020 02 0000 150</t>
  </si>
  <si>
    <t>000 2 18 02030 02 0000 150</t>
  </si>
  <si>
    <t>000 2 18 25242 02 0000 150</t>
  </si>
  <si>
    <t>000 2 18 33146 02 0000 150</t>
  </si>
  <si>
    <t>Доходы бюджетов субъектов Российской Федерации от возврата остатков субвенций на выплату ежемесячного пособия в связи с рождением и воспитанием ребенка из бюджета Фонда пенсионного и социального страхования Российской Федерации</t>
  </si>
  <si>
    <t>000 2 19 25014 02 0000 150</t>
  </si>
  <si>
    <t>000 2 19 25084 02 0000 150</t>
  </si>
  <si>
    <t>000 2 19 25138 02 0000 150</t>
  </si>
  <si>
    <t>Возврат остатков субсидий на стимулирование увеличения производства картофеля и овощей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</si>
  <si>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</si>
  <si>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</si>
  <si>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000 2 19 25163 02 0000 150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</si>
  <si>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</si>
  <si>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000 2 19 25242 02 0000 150</t>
  </si>
  <si>
    <t>Возврат остатков субсидий на ликвидацию несанкционированных свалок в границах городов и наиболее опасных объектов накопленного вреда окружающей среде из бюджетов субъектов Российской Федерации</t>
  </si>
  <si>
    <t>000 2 19 25302 02 0000 150</t>
  </si>
  <si>
    <t>000 2 19 25292 02 0000 150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</si>
  <si>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</si>
  <si>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000 2 19 25394 02 0000 150</t>
  </si>
  <si>
    <t>000 2 19 25404 02 0000 150</t>
  </si>
  <si>
    <t>Возврат остатков субсидий на приведение в нормативное состояние автомобильных дорог и искусственных дорожных сооружений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</si>
  <si>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</si>
  <si>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000 2 19 25501 02 0000 150</t>
  </si>
  <si>
    <t>000 2 19 25502 02 0000 150</t>
  </si>
  <si>
    <t>000 2 19 25527 02 0000 150</t>
  </si>
  <si>
    <t>000 2 19 25557 02 0000 150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</si>
  <si>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</si>
  <si>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</si>
  <si>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государственную поддержку малого и среднего предпринимательства в субъектах Российской Федерации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</si>
  <si>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по возмещению части затрат, возникающих при реализации мероприятий по развитию геномной селекции в области племенного животноводства, из бюджетов субъектов Российской Федерации</t>
  </si>
  <si>
    <t>000 2 19 25848 02 0000 150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</si>
  <si>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мероприятия, направленного на предоставление субъектам малого и среднего предпринимательства услуг и мер поддержки центрами поддержки экспорта, за счет средств резервного фонда Правительства Российской Федерации из бюджетов субъектов Российской Федерации</t>
  </si>
  <si>
    <t>000 2 19 35127 02 0000 150</t>
  </si>
  <si>
    <t>000 2 19 35129 02 0000 150</t>
  </si>
  <si>
    <t>Возврат остатков субвенций на приобретение беспилотных авиационных систем органами исполнительной власти субъектов Российской Федерации в области лесных отношений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</si>
  <si>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</si>
  <si>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000 2 19 35345 02 0000 150</t>
  </si>
  <si>
    <t>000 2 19 35900 02 0000 150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</si>
  <si>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</si>
  <si>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Возврат остатков единой субвенции из бюджетов субъектов Российской Федерации</t>
  </si>
  <si>
    <t>000 2 19 45694 02 0000 150</t>
  </si>
  <si>
    <t>Возврат остатков иных межбюджетных трансфертов на возмещение расходов, понесенных бюджетами субъектов Российской Федерации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за счет средств резервного фонда Правительства Российской Федерации из бюджетов субъектов Российской Федерации</t>
  </si>
  <si>
    <t>от 20 апреля 2026 года № 176-п</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</si>
</sst>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31" x14ac:knownFonts="1">
    <font>
      <sz val="11"/>
      <color theme="1"/>
      <name val="Calibri"/>
      <family val="2"/>
      <charset val="204"/>
      <scheme val="minor"/>
    </font>
    <font>
      <b/>
      <sz val="9"/>
      <color indexed="81"/>
      <name val="Segoe UI"/>
      <family val="2"/>
      <charset val="204"/>
    </font>
    <font>
      <sz val="9"/>
      <color indexed="81"/>
      <name val="Segoe UI"/>
      <family val="2"/>
      <charset val="204"/>
    </font>
    <font>
      <sz val="10"/>
      <color rgb="FF000000"/>
      <name val="Arial Cyr"/>
      <family val="2"/>
    </font>
    <font>
      <sz val="10"/>
      <color rgb="FF000000"/>
      <name val="Times New Roman"/>
      <family val="1"/>
      <charset val="204"/>
    </font>
    <font>
      <sz val="8"/>
      <color rgb="FF000000"/>
      <name val="Arial"/>
      <family val="2"/>
      <charset val="204"/>
    </font>
    <font>
      <sz val="11"/>
      <color theme="1"/>
      <name val="Calibri"/>
      <family val="2"/>
      <charset val="204"/>
      <scheme val="minor"/>
    </font>
    <font>
      <b/>
      <sz val="12"/>
      <name val="Times New Roman"/>
      <family val="1"/>
      <charset val="204"/>
    </font>
    <font>
      <b/>
      <u/>
      <sz val="12"/>
      <color rgb="FF0000FF"/>
      <name val="Times New Roman"/>
      <family val="1"/>
      <charset val="204"/>
    </font>
    <font>
      <sz val="12"/>
      <name val="Times New Roman"/>
      <family val="1"/>
      <charset val="204"/>
    </font>
    <font>
      <sz val="12"/>
      <color theme="1"/>
      <name val="Times New Roman"/>
      <family val="1"/>
      <charset val="204"/>
    </font>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name val="Times New Roman"/>
      <family val="1"/>
      <charset val="204"/>
    </font>
    <font>
      <sz val="15"/>
      <color theme="1"/>
      <name val="Times New Roman"/>
      <family val="1"/>
      <charset val="204"/>
    </font>
    <font>
      <sz val="11"/>
      <color rgb="FF000000"/>
      <name val="Calibri"/>
      <scheme val="minor"/>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446">
    <xf numFmtId="0" fontId="0" fillId="0" borderId="0"/>
    <xf numFmtId="49" fontId="3" fillId="0" borderId="4">
      <alignment horizontal="left" vertical="top" wrapText="1"/>
    </xf>
    <xf numFmtId="0" fontId="4" fillId="0" borderId="0">
      <alignment vertical="top" wrapText="1"/>
    </xf>
    <xf numFmtId="4" fontId="5" fillId="0" borderId="4">
      <alignment horizontal="right"/>
    </xf>
    <xf numFmtId="0" fontId="11" fillId="0" borderId="0"/>
    <xf numFmtId="0" fontId="12" fillId="0" borderId="0"/>
    <xf numFmtId="0" fontId="13" fillId="0" borderId="0">
      <alignment horizontal="center" wrapText="1"/>
    </xf>
    <xf numFmtId="0" fontId="14" fillId="0" borderId="5"/>
    <xf numFmtId="0" fontId="14" fillId="0" borderId="0"/>
    <xf numFmtId="0" fontId="15" fillId="0" borderId="0"/>
    <xf numFmtId="0" fontId="13" fillId="0" borderId="0">
      <alignment horizontal="left" wrapText="1"/>
    </xf>
    <xf numFmtId="0" fontId="16" fillId="0" borderId="0"/>
    <xf numFmtId="0" fontId="17" fillId="0" borderId="0"/>
    <xf numFmtId="0" fontId="14" fillId="0" borderId="6"/>
    <xf numFmtId="0" fontId="5" fillId="0" borderId="7">
      <alignment horizontal="center"/>
    </xf>
    <xf numFmtId="0" fontId="15" fillId="0" borderId="8"/>
    <xf numFmtId="0" fontId="5" fillId="0" borderId="0">
      <alignment horizontal="left"/>
    </xf>
    <xf numFmtId="0" fontId="18" fillId="0" borderId="0">
      <alignment horizontal="center" vertical="top"/>
    </xf>
    <xf numFmtId="49" fontId="19" fillId="0" borderId="9">
      <alignment horizontal="right"/>
    </xf>
    <xf numFmtId="49" fontId="15" fillId="0" borderId="10">
      <alignment horizontal="center"/>
    </xf>
    <xf numFmtId="0" fontId="15" fillId="0" borderId="11"/>
    <xf numFmtId="49" fontId="15" fillId="0" borderId="0"/>
    <xf numFmtId="49" fontId="5" fillId="0" borderId="0">
      <alignment horizontal="right"/>
    </xf>
    <xf numFmtId="0" fontId="5" fillId="0" borderId="0"/>
    <xf numFmtId="0" fontId="5" fillId="0" borderId="0">
      <alignment horizontal="center"/>
    </xf>
    <xf numFmtId="0" fontId="5" fillId="0" borderId="9">
      <alignment horizontal="right"/>
    </xf>
    <xf numFmtId="164" fontId="5" fillId="0" borderId="12">
      <alignment horizontal="center"/>
    </xf>
    <xf numFmtId="49" fontId="5" fillId="0" borderId="0"/>
    <xf numFmtId="0" fontId="5" fillId="0" borderId="0">
      <alignment horizontal="right"/>
    </xf>
    <xf numFmtId="0" fontId="5" fillId="0" borderId="13">
      <alignment horizontal="center"/>
    </xf>
    <xf numFmtId="0" fontId="5" fillId="0" borderId="5">
      <alignment wrapText="1"/>
    </xf>
    <xf numFmtId="49" fontId="5" fillId="0" borderId="14">
      <alignment horizontal="center"/>
    </xf>
    <xf numFmtId="0" fontId="5" fillId="0" borderId="15">
      <alignment wrapText="1"/>
    </xf>
    <xf numFmtId="49" fontId="5" fillId="0" borderId="12">
      <alignment horizontal="center"/>
    </xf>
    <xf numFmtId="0" fontId="5" fillId="0" borderId="16">
      <alignment horizontal="left"/>
    </xf>
    <xf numFmtId="49" fontId="5" fillId="0" borderId="16"/>
    <xf numFmtId="0" fontId="5" fillId="0" borderId="12">
      <alignment horizontal="center"/>
    </xf>
    <xf numFmtId="49" fontId="5" fillId="0" borderId="17">
      <alignment horizontal="center"/>
    </xf>
    <xf numFmtId="0" fontId="16" fillId="0" borderId="18"/>
    <xf numFmtId="49" fontId="5" fillId="0" borderId="4">
      <alignment horizontal="center" vertical="center" wrapText="1"/>
    </xf>
    <xf numFmtId="49" fontId="5" fillId="0" borderId="19">
      <alignment horizontal="center" vertical="center" wrapText="1"/>
    </xf>
    <xf numFmtId="49" fontId="5" fillId="0" borderId="20">
      <alignment horizontal="center" vertical="center" wrapText="1"/>
    </xf>
    <xf numFmtId="49" fontId="5" fillId="0" borderId="7">
      <alignment horizontal="center" vertical="center" wrapText="1"/>
    </xf>
    <xf numFmtId="0" fontId="5" fillId="0" borderId="21">
      <alignment horizontal="left" wrapText="1"/>
    </xf>
    <xf numFmtId="49" fontId="5" fillId="0" borderId="22">
      <alignment horizontal="center" wrapText="1"/>
    </xf>
    <xf numFmtId="49" fontId="5" fillId="0" borderId="23">
      <alignment horizontal="center"/>
    </xf>
    <xf numFmtId="4" fontId="5" fillId="0" borderId="24">
      <alignment horizontal="right"/>
    </xf>
    <xf numFmtId="0" fontId="5" fillId="0" borderId="25">
      <alignment horizontal="left" wrapText="1"/>
    </xf>
    <xf numFmtId="4" fontId="5" fillId="0" borderId="26">
      <alignment horizontal="right"/>
    </xf>
    <xf numFmtId="0" fontId="5" fillId="0" borderId="27">
      <alignment horizontal="left" wrapText="1" indent="1"/>
    </xf>
    <xf numFmtId="49" fontId="5" fillId="0" borderId="28">
      <alignment horizontal="center" wrapText="1"/>
    </xf>
    <xf numFmtId="49" fontId="5" fillId="0" borderId="29">
      <alignment horizontal="center"/>
    </xf>
    <xf numFmtId="0" fontId="5" fillId="0" borderId="30">
      <alignment horizontal="left" wrapText="1" indent="1"/>
    </xf>
    <xf numFmtId="49" fontId="5" fillId="0" borderId="31">
      <alignment horizontal="center"/>
    </xf>
    <xf numFmtId="49" fontId="5" fillId="0" borderId="8">
      <alignment horizontal="center"/>
    </xf>
    <xf numFmtId="49" fontId="5" fillId="0" borderId="0">
      <alignment horizontal="center"/>
    </xf>
    <xf numFmtId="0" fontId="5" fillId="0" borderId="24">
      <alignment horizontal="left" wrapText="1" indent="2"/>
    </xf>
    <xf numFmtId="49" fontId="5" fillId="0" borderId="32">
      <alignment horizontal="center"/>
    </xf>
    <xf numFmtId="49" fontId="5" fillId="0" borderId="4">
      <alignment horizontal="center"/>
    </xf>
    <xf numFmtId="0" fontId="5" fillId="0" borderId="33">
      <alignment horizontal="left" wrapText="1" indent="2"/>
    </xf>
    <xf numFmtId="0" fontId="5" fillId="0" borderId="18"/>
    <xf numFmtId="0" fontId="5" fillId="2" borderId="18"/>
    <xf numFmtId="0" fontId="5" fillId="2" borderId="0"/>
    <xf numFmtId="0" fontId="5" fillId="0" borderId="0">
      <alignment horizontal="left" wrapText="1"/>
    </xf>
    <xf numFmtId="49" fontId="5" fillId="0" borderId="0">
      <alignment horizontal="center" wrapText="1"/>
    </xf>
    <xf numFmtId="0" fontId="5" fillId="0" borderId="5">
      <alignment horizontal="left"/>
    </xf>
    <xf numFmtId="49" fontId="5" fillId="0" borderId="5"/>
    <xf numFmtId="0" fontId="5" fillId="0" borderId="5"/>
    <xf numFmtId="0" fontId="5" fillId="0" borderId="34">
      <alignment horizontal="left" wrapText="1"/>
    </xf>
    <xf numFmtId="49" fontId="5" fillId="0" borderId="23">
      <alignment horizontal="center" wrapText="1"/>
    </xf>
    <xf numFmtId="4" fontId="5" fillId="0" borderId="20">
      <alignment horizontal="right"/>
    </xf>
    <xf numFmtId="4" fontId="5" fillId="0" borderId="35">
      <alignment horizontal="right"/>
    </xf>
    <xf numFmtId="0" fontId="5" fillId="0" borderId="36">
      <alignment horizontal="left" wrapText="1"/>
    </xf>
    <xf numFmtId="49" fontId="5" fillId="0" borderId="32">
      <alignment horizontal="center" wrapText="1"/>
    </xf>
    <xf numFmtId="49" fontId="5" fillId="0" borderId="24">
      <alignment horizontal="center"/>
    </xf>
    <xf numFmtId="0" fontId="5" fillId="0" borderId="15"/>
    <xf numFmtId="0" fontId="5" fillId="0" borderId="37"/>
    <xf numFmtId="0" fontId="12" fillId="0" borderId="33">
      <alignment horizontal="left" wrapText="1"/>
    </xf>
    <xf numFmtId="0" fontId="5" fillId="0" borderId="38">
      <alignment horizontal="center" wrapText="1"/>
    </xf>
    <xf numFmtId="49" fontId="5" fillId="0" borderId="39">
      <alignment horizontal="center" wrapText="1"/>
    </xf>
    <xf numFmtId="4" fontId="5" fillId="0" borderId="23">
      <alignment horizontal="right"/>
    </xf>
    <xf numFmtId="4" fontId="5" fillId="0" borderId="40">
      <alignment horizontal="right"/>
    </xf>
    <xf numFmtId="0" fontId="12" fillId="0" borderId="12">
      <alignment horizontal="left" wrapText="1"/>
    </xf>
    <xf numFmtId="0" fontId="15" fillId="0" borderId="18"/>
    <xf numFmtId="0" fontId="5" fillId="0" borderId="0">
      <alignment horizontal="center" wrapText="1"/>
    </xf>
    <xf numFmtId="0" fontId="12" fillId="0" borderId="0">
      <alignment horizontal="center"/>
    </xf>
    <xf numFmtId="0" fontId="12" fillId="0" borderId="5"/>
    <xf numFmtId="49" fontId="5" fillId="0" borderId="5">
      <alignment horizontal="left"/>
    </xf>
    <xf numFmtId="49" fontId="5" fillId="0" borderId="20">
      <alignment horizontal="center"/>
    </xf>
    <xf numFmtId="0" fontId="5" fillId="0" borderId="27">
      <alignment horizontal="left" wrapText="1"/>
    </xf>
    <xf numFmtId="49" fontId="5" fillId="0" borderId="41">
      <alignment horizontal="center"/>
    </xf>
    <xf numFmtId="0" fontId="5" fillId="0" borderId="30">
      <alignment horizontal="left" wrapText="1"/>
    </xf>
    <xf numFmtId="0" fontId="15" fillId="0" borderId="29"/>
    <xf numFmtId="0" fontId="15" fillId="0" borderId="41"/>
    <xf numFmtId="0" fontId="5" fillId="0" borderId="34">
      <alignment horizontal="left" wrapText="1" indent="1"/>
    </xf>
    <xf numFmtId="49" fontId="5" fillId="0" borderId="42">
      <alignment horizontal="center" wrapText="1"/>
    </xf>
    <xf numFmtId="0" fontId="5" fillId="0" borderId="36">
      <alignment horizontal="left" wrapText="1" indent="1"/>
    </xf>
    <xf numFmtId="0" fontId="5" fillId="0" borderId="27">
      <alignment horizontal="left" wrapText="1" indent="2"/>
    </xf>
    <xf numFmtId="0" fontId="5" fillId="0" borderId="30">
      <alignment horizontal="left" wrapText="1" indent="2"/>
    </xf>
    <xf numFmtId="49" fontId="5" fillId="0" borderId="42">
      <alignment horizontal="center"/>
    </xf>
    <xf numFmtId="0" fontId="15" fillId="0" borderId="16"/>
    <xf numFmtId="0" fontId="15" fillId="0" borderId="5"/>
    <xf numFmtId="0" fontId="12" fillId="0" borderId="19">
      <alignment horizontal="center" vertical="center" textRotation="90" wrapText="1"/>
    </xf>
    <xf numFmtId="0" fontId="5" fillId="0" borderId="4">
      <alignment horizontal="center" vertical="top" wrapText="1"/>
    </xf>
    <xf numFmtId="0" fontId="5" fillId="0" borderId="29">
      <alignment horizontal="center" vertical="top"/>
    </xf>
    <xf numFmtId="0" fontId="5" fillId="0" borderId="4">
      <alignment horizontal="center" vertical="top"/>
    </xf>
    <xf numFmtId="49" fontId="5" fillId="0" borderId="4">
      <alignment horizontal="center" vertical="top" wrapText="1"/>
    </xf>
    <xf numFmtId="0" fontId="12" fillId="0" borderId="43"/>
    <xf numFmtId="49" fontId="12" fillId="0" borderId="22">
      <alignment horizontal="center"/>
    </xf>
    <xf numFmtId="0" fontId="16" fillId="0" borderId="11"/>
    <xf numFmtId="49" fontId="20" fillId="0" borderId="44">
      <alignment horizontal="left" vertical="center" wrapText="1"/>
    </xf>
    <xf numFmtId="49" fontId="12" fillId="0" borderId="32">
      <alignment horizontal="center" vertical="center" wrapText="1"/>
    </xf>
    <xf numFmtId="49" fontId="5" fillId="0" borderId="45">
      <alignment horizontal="left" vertical="center" wrapText="1" indent="2"/>
    </xf>
    <xf numFmtId="49" fontId="5" fillId="0" borderId="28">
      <alignment horizontal="center" vertical="center" wrapText="1"/>
    </xf>
    <xf numFmtId="0" fontId="5" fillId="0" borderId="29"/>
    <xf numFmtId="4" fontId="5" fillId="0" borderId="29">
      <alignment horizontal="right"/>
    </xf>
    <xf numFmtId="4" fontId="5" fillId="0" borderId="41">
      <alignment horizontal="right"/>
    </xf>
    <xf numFmtId="49" fontId="5" fillId="0" borderId="46">
      <alignment horizontal="left" vertical="center" wrapText="1" indent="3"/>
    </xf>
    <xf numFmtId="49" fontId="5" fillId="0" borderId="42">
      <alignment horizontal="center" vertical="center" wrapText="1"/>
    </xf>
    <xf numFmtId="49" fontId="5" fillId="0" borderId="44">
      <alignment horizontal="left" vertical="center" wrapText="1" indent="3"/>
    </xf>
    <xf numFmtId="49" fontId="5" fillId="0" borderId="32">
      <alignment horizontal="center" vertical="center" wrapText="1"/>
    </xf>
    <xf numFmtId="49" fontId="5" fillId="0" borderId="47">
      <alignment horizontal="left" vertical="center" wrapText="1" indent="3"/>
    </xf>
    <xf numFmtId="0" fontId="20" fillId="0" borderId="43">
      <alignment horizontal="left" vertical="center" wrapText="1"/>
    </xf>
    <xf numFmtId="49" fontId="5" fillId="0" borderId="48">
      <alignment horizontal="center" vertical="center" wrapText="1"/>
    </xf>
    <xf numFmtId="4" fontId="5" fillId="0" borderId="7">
      <alignment horizontal="right"/>
    </xf>
    <xf numFmtId="4" fontId="5" fillId="0" borderId="49">
      <alignment horizontal="right"/>
    </xf>
    <xf numFmtId="0" fontId="12" fillId="0" borderId="16">
      <alignment horizontal="center" vertical="center" textRotation="90" wrapText="1"/>
    </xf>
    <xf numFmtId="49" fontId="5" fillId="0" borderId="16">
      <alignment horizontal="left" vertical="center" wrapText="1" indent="3"/>
    </xf>
    <xf numFmtId="49" fontId="5" fillId="0" borderId="18">
      <alignment horizontal="center" vertical="center" wrapText="1"/>
    </xf>
    <xf numFmtId="4" fontId="5" fillId="0" borderId="18">
      <alignment horizontal="right"/>
    </xf>
    <xf numFmtId="0" fontId="5" fillId="0" borderId="0">
      <alignment vertical="center"/>
    </xf>
    <xf numFmtId="49" fontId="5" fillId="0" borderId="0">
      <alignment horizontal="left" vertical="center" wrapText="1" indent="3"/>
    </xf>
    <xf numFmtId="49" fontId="5" fillId="0" borderId="0">
      <alignment horizontal="center" vertical="center" wrapText="1"/>
    </xf>
    <xf numFmtId="4" fontId="5" fillId="0" borderId="0">
      <alignment horizontal="right" shrinkToFit="1"/>
    </xf>
    <xf numFmtId="0" fontId="12" fillId="0" borderId="5">
      <alignment horizontal="center" vertical="center" textRotation="90" wrapText="1"/>
    </xf>
    <xf numFmtId="49" fontId="5" fillId="0" borderId="5">
      <alignment horizontal="left" vertical="center" wrapText="1" indent="3"/>
    </xf>
    <xf numFmtId="49" fontId="5" fillId="0" borderId="5">
      <alignment horizontal="center" vertical="center" wrapText="1"/>
    </xf>
    <xf numFmtId="4" fontId="5" fillId="0" borderId="5">
      <alignment horizontal="right"/>
    </xf>
    <xf numFmtId="49" fontId="5" fillId="0" borderId="29">
      <alignment horizontal="center" vertical="center" wrapText="1"/>
    </xf>
    <xf numFmtId="0" fontId="20" fillId="0" borderId="50">
      <alignment horizontal="left" vertical="center" wrapText="1"/>
    </xf>
    <xf numFmtId="49" fontId="12" fillId="0" borderId="22">
      <alignment horizontal="center" vertical="center" wrapText="1"/>
    </xf>
    <xf numFmtId="4" fontId="5" fillId="0" borderId="51">
      <alignment horizontal="right"/>
    </xf>
    <xf numFmtId="49" fontId="5" fillId="0" borderId="52">
      <alignment horizontal="left" vertical="center" wrapText="1" indent="2"/>
    </xf>
    <xf numFmtId="0" fontId="5" fillId="0" borderId="31"/>
    <xf numFmtId="0" fontId="5" fillId="0" borderId="24"/>
    <xf numFmtId="49" fontId="5" fillId="0" borderId="53">
      <alignment horizontal="left" vertical="center" wrapText="1" indent="3"/>
    </xf>
    <xf numFmtId="4" fontId="5" fillId="0" borderId="54">
      <alignment horizontal="right"/>
    </xf>
    <xf numFmtId="49" fontId="5" fillId="0" borderId="55">
      <alignment horizontal="left" vertical="center" wrapText="1" indent="3"/>
    </xf>
    <xf numFmtId="49" fontId="5" fillId="0" borderId="56">
      <alignment horizontal="left" vertical="center" wrapText="1" indent="3"/>
    </xf>
    <xf numFmtId="49" fontId="5" fillId="0" borderId="57">
      <alignment horizontal="center" vertical="center" wrapText="1"/>
    </xf>
    <xf numFmtId="4" fontId="5" fillId="0" borderId="58">
      <alignment horizontal="right"/>
    </xf>
    <xf numFmtId="0" fontId="12" fillId="0" borderId="16">
      <alignment horizontal="center" vertical="center" textRotation="90"/>
    </xf>
    <xf numFmtId="4" fontId="5" fillId="0" borderId="0">
      <alignment horizontal="right"/>
    </xf>
    <xf numFmtId="0" fontId="12" fillId="0" borderId="5">
      <alignment horizontal="center" vertical="center" textRotation="90"/>
    </xf>
    <xf numFmtId="0" fontId="12" fillId="0" borderId="19">
      <alignment horizontal="center" vertical="center" textRotation="90"/>
    </xf>
    <xf numFmtId="0" fontId="5" fillId="0" borderId="41"/>
    <xf numFmtId="49" fontId="5" fillId="0" borderId="59">
      <alignment horizontal="center" vertical="center" wrapText="1"/>
    </xf>
    <xf numFmtId="0" fontId="5" fillId="0" borderId="60"/>
    <xf numFmtId="0" fontId="5" fillId="0" borderId="61"/>
    <xf numFmtId="0" fontId="12" fillId="0" borderId="4">
      <alignment horizontal="center" vertical="center" textRotation="90"/>
    </xf>
    <xf numFmtId="49" fontId="20" fillId="0" borderId="50">
      <alignment horizontal="left" vertical="center" wrapText="1"/>
    </xf>
    <xf numFmtId="0" fontId="12" fillId="0" borderId="42">
      <alignment horizontal="center" vertical="center"/>
    </xf>
    <xf numFmtId="0" fontId="5" fillId="0" borderId="28">
      <alignment horizontal="center" vertical="center"/>
    </xf>
    <xf numFmtId="0" fontId="5" fillId="0" borderId="42">
      <alignment horizontal="center" vertical="center"/>
    </xf>
    <xf numFmtId="0" fontId="5" fillId="0" borderId="32">
      <alignment horizontal="center" vertical="center"/>
    </xf>
    <xf numFmtId="0" fontId="5" fillId="0" borderId="48">
      <alignment horizontal="center" vertical="center"/>
    </xf>
    <xf numFmtId="0" fontId="12" fillId="0" borderId="22">
      <alignment horizontal="center" vertical="center"/>
    </xf>
    <xf numFmtId="49" fontId="12" fillId="0" borderId="32">
      <alignment horizontal="center" vertical="center"/>
    </xf>
    <xf numFmtId="49" fontId="5" fillId="0" borderId="59">
      <alignment horizontal="center" vertical="center"/>
    </xf>
    <xf numFmtId="49" fontId="5" fillId="0" borderId="42">
      <alignment horizontal="center" vertical="center"/>
    </xf>
    <xf numFmtId="49" fontId="5" fillId="0" borderId="32">
      <alignment horizontal="center" vertical="center"/>
    </xf>
    <xf numFmtId="49" fontId="5" fillId="0" borderId="48">
      <alignment horizontal="center" vertical="center"/>
    </xf>
    <xf numFmtId="49" fontId="5" fillId="0" borderId="5">
      <alignment horizontal="center" wrapText="1"/>
    </xf>
    <xf numFmtId="0" fontId="5" fillId="0" borderId="5">
      <alignment horizontal="center"/>
    </xf>
    <xf numFmtId="49" fontId="5" fillId="0" borderId="0">
      <alignment horizontal="left"/>
    </xf>
    <xf numFmtId="0" fontId="5" fillId="0" borderId="16">
      <alignment horizontal="center"/>
    </xf>
    <xf numFmtId="49" fontId="5" fillId="0" borderId="16">
      <alignment horizontal="center"/>
    </xf>
    <xf numFmtId="0" fontId="21" fillId="0" borderId="5">
      <alignment wrapText="1"/>
    </xf>
    <xf numFmtId="0" fontId="22" fillId="0" borderId="5"/>
    <xf numFmtId="0" fontId="21" fillId="0" borderId="4">
      <alignment wrapText="1"/>
    </xf>
    <xf numFmtId="0" fontId="21" fillId="0" borderId="16">
      <alignment wrapText="1"/>
    </xf>
    <xf numFmtId="0" fontId="22" fillId="0" borderId="16"/>
    <xf numFmtId="0" fontId="11" fillId="0" borderId="0"/>
    <xf numFmtId="0" fontId="11" fillId="0" borderId="0"/>
    <xf numFmtId="0" fontId="11" fillId="0" borderId="0"/>
    <xf numFmtId="0" fontId="16" fillId="0" borderId="0"/>
    <xf numFmtId="0" fontId="16" fillId="0" borderId="0"/>
    <xf numFmtId="0" fontId="15" fillId="3" borderId="0"/>
    <xf numFmtId="0" fontId="16" fillId="0" borderId="0"/>
    <xf numFmtId="0" fontId="11" fillId="0" borderId="0"/>
    <xf numFmtId="0" fontId="12" fillId="0" borderId="0"/>
    <xf numFmtId="0" fontId="13" fillId="0" borderId="0">
      <alignment horizontal="center" wrapText="1"/>
    </xf>
    <xf numFmtId="0" fontId="14" fillId="0" borderId="5"/>
    <xf numFmtId="0" fontId="14" fillId="0" borderId="0"/>
    <xf numFmtId="0" fontId="15" fillId="0" borderId="0"/>
    <xf numFmtId="0" fontId="13" fillId="0" borderId="0">
      <alignment horizontal="left" wrapText="1"/>
    </xf>
    <xf numFmtId="0" fontId="16" fillId="0" borderId="0"/>
    <xf numFmtId="0" fontId="17" fillId="0" borderId="0"/>
    <xf numFmtId="0" fontId="14" fillId="0" borderId="6"/>
    <xf numFmtId="0" fontId="5" fillId="0" borderId="7">
      <alignment horizontal="center"/>
    </xf>
    <xf numFmtId="0" fontId="15" fillId="0" borderId="8"/>
    <xf numFmtId="0" fontId="5" fillId="0" borderId="0">
      <alignment horizontal="left"/>
    </xf>
    <xf numFmtId="0" fontId="18" fillId="0" borderId="0">
      <alignment horizontal="center" vertical="top"/>
    </xf>
    <xf numFmtId="49" fontId="19" fillId="0" borderId="9">
      <alignment horizontal="right"/>
    </xf>
    <xf numFmtId="49" fontId="15" fillId="0" borderId="10">
      <alignment horizontal="center"/>
    </xf>
    <xf numFmtId="0" fontId="15" fillId="0" borderId="11"/>
    <xf numFmtId="49" fontId="15" fillId="0" borderId="0"/>
    <xf numFmtId="49" fontId="5" fillId="0" borderId="0">
      <alignment horizontal="right"/>
    </xf>
    <xf numFmtId="0" fontId="5" fillId="0" borderId="0"/>
    <xf numFmtId="0" fontId="5" fillId="0" borderId="0">
      <alignment horizontal="center"/>
    </xf>
    <xf numFmtId="0" fontId="5" fillId="0" borderId="9">
      <alignment horizontal="right"/>
    </xf>
    <xf numFmtId="164" fontId="5" fillId="0" borderId="12">
      <alignment horizontal="center"/>
    </xf>
    <xf numFmtId="49" fontId="5" fillId="0" borderId="0"/>
    <xf numFmtId="0" fontId="5" fillId="0" borderId="0">
      <alignment horizontal="right"/>
    </xf>
    <xf numFmtId="0" fontId="5" fillId="0" borderId="13">
      <alignment horizontal="center"/>
    </xf>
    <xf numFmtId="0" fontId="5" fillId="0" borderId="5">
      <alignment wrapText="1"/>
    </xf>
    <xf numFmtId="49" fontId="5" fillId="0" borderId="14">
      <alignment horizontal="center"/>
    </xf>
    <xf numFmtId="0" fontId="5" fillId="0" borderId="15">
      <alignment wrapText="1"/>
    </xf>
    <xf numFmtId="49" fontId="5" fillId="0" borderId="12">
      <alignment horizontal="center"/>
    </xf>
    <xf numFmtId="0" fontId="5" fillId="0" borderId="16">
      <alignment horizontal="left"/>
    </xf>
    <xf numFmtId="49" fontId="5" fillId="0" borderId="16"/>
    <xf numFmtId="0" fontId="5" fillId="0" borderId="12">
      <alignment horizontal="center"/>
    </xf>
    <xf numFmtId="49" fontId="5" fillId="0" borderId="17">
      <alignment horizontal="center"/>
    </xf>
    <xf numFmtId="0" fontId="16" fillId="0" borderId="18"/>
    <xf numFmtId="49" fontId="5" fillId="0" borderId="4">
      <alignment horizontal="center" vertical="center" wrapText="1"/>
    </xf>
    <xf numFmtId="49" fontId="5" fillId="0" borderId="19">
      <alignment horizontal="center" vertical="center" wrapText="1"/>
    </xf>
    <xf numFmtId="49" fontId="5" fillId="0" borderId="20">
      <alignment horizontal="center" vertical="center" wrapText="1"/>
    </xf>
    <xf numFmtId="49" fontId="5" fillId="0" borderId="7">
      <alignment horizontal="center" vertical="center" wrapText="1"/>
    </xf>
    <xf numFmtId="0" fontId="5" fillId="0" borderId="21">
      <alignment horizontal="left" wrapText="1"/>
    </xf>
    <xf numFmtId="49" fontId="5" fillId="0" borderId="22">
      <alignment horizontal="center" wrapText="1"/>
    </xf>
    <xf numFmtId="49" fontId="5" fillId="0" borderId="23">
      <alignment horizontal="center"/>
    </xf>
    <xf numFmtId="4" fontId="5" fillId="0" borderId="4">
      <alignment horizontal="right"/>
    </xf>
    <xf numFmtId="4" fontId="5" fillId="0" borderId="24">
      <alignment horizontal="right"/>
    </xf>
    <xf numFmtId="0" fontId="5" fillId="0" borderId="25">
      <alignment horizontal="left" wrapText="1"/>
    </xf>
    <xf numFmtId="4" fontId="5" fillId="0" borderId="26">
      <alignment horizontal="right"/>
    </xf>
    <xf numFmtId="0" fontId="5" fillId="0" borderId="27">
      <alignment horizontal="left" wrapText="1" indent="1"/>
    </xf>
    <xf numFmtId="49" fontId="5" fillId="0" borderId="28">
      <alignment horizontal="center" wrapText="1"/>
    </xf>
    <xf numFmtId="49" fontId="5" fillId="0" borderId="29">
      <alignment horizontal="center"/>
    </xf>
    <xf numFmtId="0" fontId="5" fillId="0" borderId="30">
      <alignment horizontal="left" wrapText="1" indent="1"/>
    </xf>
    <xf numFmtId="49" fontId="5" fillId="0" borderId="31">
      <alignment horizontal="center"/>
    </xf>
    <xf numFmtId="49" fontId="5" fillId="0" borderId="8">
      <alignment horizontal="center"/>
    </xf>
    <xf numFmtId="49" fontId="5" fillId="0" borderId="0">
      <alignment horizontal="center"/>
    </xf>
    <xf numFmtId="0" fontId="5" fillId="0" borderId="24">
      <alignment horizontal="left" wrapText="1" indent="2"/>
    </xf>
    <xf numFmtId="49" fontId="5" fillId="0" borderId="32">
      <alignment horizontal="center"/>
    </xf>
    <xf numFmtId="49" fontId="5" fillId="0" borderId="4">
      <alignment horizontal="center"/>
    </xf>
    <xf numFmtId="0" fontId="5" fillId="0" borderId="33">
      <alignment horizontal="left" wrapText="1" indent="2"/>
    </xf>
    <xf numFmtId="0" fontId="5" fillId="0" borderId="18"/>
    <xf numFmtId="0" fontId="5" fillId="2" borderId="18"/>
    <xf numFmtId="0" fontId="5" fillId="2" borderId="0"/>
    <xf numFmtId="0" fontId="5" fillId="0" borderId="0">
      <alignment horizontal="left" wrapText="1"/>
    </xf>
    <xf numFmtId="49" fontId="5" fillId="0" borderId="0">
      <alignment horizontal="center" wrapText="1"/>
    </xf>
    <xf numFmtId="0" fontId="5" fillId="0" borderId="5">
      <alignment horizontal="left"/>
    </xf>
    <xf numFmtId="49" fontId="5" fillId="0" borderId="5"/>
    <xf numFmtId="0" fontId="5" fillId="0" borderId="5"/>
    <xf numFmtId="0" fontId="5" fillId="0" borderId="34">
      <alignment horizontal="left" wrapText="1"/>
    </xf>
    <xf numFmtId="49" fontId="5" fillId="0" borderId="23">
      <alignment horizontal="center" wrapText="1"/>
    </xf>
    <xf numFmtId="4" fontId="5" fillId="0" borderId="20">
      <alignment horizontal="right"/>
    </xf>
    <xf numFmtId="4" fontId="5" fillId="0" borderId="35">
      <alignment horizontal="right"/>
    </xf>
    <xf numFmtId="0" fontId="5" fillId="0" borderId="36">
      <alignment horizontal="left" wrapText="1"/>
    </xf>
    <xf numFmtId="49" fontId="5" fillId="0" borderId="32">
      <alignment horizontal="center" wrapText="1"/>
    </xf>
    <xf numFmtId="49" fontId="5" fillId="0" borderId="24">
      <alignment horizontal="center"/>
    </xf>
    <xf numFmtId="0" fontId="5" fillId="0" borderId="15"/>
    <xf numFmtId="0" fontId="5" fillId="0" borderId="37"/>
    <xf numFmtId="0" fontId="12" fillId="0" borderId="33">
      <alignment horizontal="left" wrapText="1"/>
    </xf>
    <xf numFmtId="0" fontId="5" fillId="0" borderId="38">
      <alignment horizontal="center" wrapText="1"/>
    </xf>
    <xf numFmtId="49" fontId="5" fillId="0" borderId="39">
      <alignment horizontal="center" wrapText="1"/>
    </xf>
    <xf numFmtId="4" fontId="5" fillId="0" borderId="23">
      <alignment horizontal="right"/>
    </xf>
    <xf numFmtId="4" fontId="5" fillId="0" borderId="40">
      <alignment horizontal="right"/>
    </xf>
    <xf numFmtId="0" fontId="12" fillId="0" borderId="12">
      <alignment horizontal="left" wrapText="1"/>
    </xf>
    <xf numFmtId="0" fontId="15" fillId="0" borderId="18"/>
    <xf numFmtId="0" fontId="5" fillId="0" borderId="0">
      <alignment horizontal="center" wrapText="1"/>
    </xf>
    <xf numFmtId="0" fontId="12" fillId="0" borderId="0">
      <alignment horizontal="center"/>
    </xf>
    <xf numFmtId="0" fontId="12" fillId="0" borderId="5"/>
    <xf numFmtId="49" fontId="5" fillId="0" borderId="5">
      <alignment horizontal="left"/>
    </xf>
    <xf numFmtId="49" fontId="5" fillId="0" borderId="20">
      <alignment horizontal="center"/>
    </xf>
    <xf numFmtId="0" fontId="5" fillId="0" borderId="27">
      <alignment horizontal="left" wrapText="1"/>
    </xf>
    <xf numFmtId="49" fontId="5" fillId="0" borderId="41">
      <alignment horizontal="center"/>
    </xf>
    <xf numFmtId="0" fontId="5" fillId="0" borderId="30">
      <alignment horizontal="left" wrapText="1"/>
    </xf>
    <xf numFmtId="0" fontId="15" fillId="0" borderId="29"/>
    <xf numFmtId="0" fontId="15" fillId="0" borderId="41"/>
    <xf numFmtId="0" fontId="5" fillId="0" borderId="34">
      <alignment horizontal="left" wrapText="1" indent="1"/>
    </xf>
    <xf numFmtId="49" fontId="5" fillId="0" borderId="42">
      <alignment horizontal="center" wrapText="1"/>
    </xf>
    <xf numFmtId="0" fontId="5" fillId="0" borderId="36">
      <alignment horizontal="left" wrapText="1" indent="1"/>
    </xf>
    <xf numFmtId="0" fontId="5" fillId="0" borderId="27">
      <alignment horizontal="left" wrapText="1" indent="2"/>
    </xf>
    <xf numFmtId="0" fontId="5" fillId="0" borderId="30">
      <alignment horizontal="left" wrapText="1" indent="2"/>
    </xf>
    <xf numFmtId="49" fontId="5" fillId="0" borderId="42">
      <alignment horizontal="center"/>
    </xf>
    <xf numFmtId="0" fontId="15" fillId="0" borderId="16"/>
    <xf numFmtId="0" fontId="15" fillId="0" borderId="5"/>
    <xf numFmtId="0" fontId="12" fillId="0" borderId="19">
      <alignment horizontal="center" vertical="center" textRotation="90" wrapText="1"/>
    </xf>
    <xf numFmtId="0" fontId="5" fillId="0" borderId="4">
      <alignment horizontal="center" vertical="top" wrapText="1"/>
    </xf>
    <xf numFmtId="0" fontId="5" fillId="0" borderId="29">
      <alignment horizontal="center" vertical="top"/>
    </xf>
    <xf numFmtId="0" fontId="5" fillId="0" borderId="4">
      <alignment horizontal="center" vertical="top"/>
    </xf>
    <xf numFmtId="49" fontId="5" fillId="0" borderId="4">
      <alignment horizontal="center" vertical="top" wrapText="1"/>
    </xf>
    <xf numFmtId="0" fontId="12" fillId="0" borderId="43"/>
    <xf numFmtId="49" fontId="12" fillId="0" borderId="22">
      <alignment horizontal="center"/>
    </xf>
    <xf numFmtId="0" fontId="16" fillId="0" borderId="11"/>
    <xf numFmtId="49" fontId="20" fillId="0" borderId="44">
      <alignment horizontal="left" vertical="center" wrapText="1"/>
    </xf>
    <xf numFmtId="49" fontId="12" fillId="0" borderId="32">
      <alignment horizontal="center" vertical="center" wrapText="1"/>
    </xf>
    <xf numFmtId="49" fontId="5" fillId="0" borderId="45">
      <alignment horizontal="left" vertical="center" wrapText="1" indent="2"/>
    </xf>
    <xf numFmtId="49" fontId="5" fillId="0" borderId="28">
      <alignment horizontal="center" vertical="center" wrapText="1"/>
    </xf>
    <xf numFmtId="0" fontId="5" fillId="0" borderId="29"/>
    <xf numFmtId="4" fontId="5" fillId="0" borderId="29">
      <alignment horizontal="right"/>
    </xf>
    <xf numFmtId="4" fontId="5" fillId="0" borderId="41">
      <alignment horizontal="right"/>
    </xf>
    <xf numFmtId="49" fontId="5" fillId="0" borderId="46">
      <alignment horizontal="left" vertical="center" wrapText="1" indent="3"/>
    </xf>
    <xf numFmtId="49" fontId="5" fillId="0" borderId="42">
      <alignment horizontal="center" vertical="center" wrapText="1"/>
    </xf>
    <xf numFmtId="49" fontId="5" fillId="0" borderId="44">
      <alignment horizontal="left" vertical="center" wrapText="1" indent="3"/>
    </xf>
    <xf numFmtId="49" fontId="5" fillId="0" borderId="32">
      <alignment horizontal="center" vertical="center" wrapText="1"/>
    </xf>
    <xf numFmtId="49" fontId="5" fillId="0" borderId="47">
      <alignment horizontal="left" vertical="center" wrapText="1" indent="3"/>
    </xf>
    <xf numFmtId="0" fontId="20" fillId="0" borderId="43">
      <alignment horizontal="left" vertical="center" wrapText="1"/>
    </xf>
    <xf numFmtId="49" fontId="5" fillId="0" borderId="48">
      <alignment horizontal="center" vertical="center" wrapText="1"/>
    </xf>
    <xf numFmtId="4" fontId="5" fillId="0" borderId="7">
      <alignment horizontal="right"/>
    </xf>
    <xf numFmtId="4" fontId="5" fillId="0" borderId="49">
      <alignment horizontal="right"/>
    </xf>
    <xf numFmtId="0" fontId="12" fillId="0" borderId="16">
      <alignment horizontal="center" vertical="center" textRotation="90" wrapText="1"/>
    </xf>
    <xf numFmtId="49" fontId="5" fillId="0" borderId="16">
      <alignment horizontal="left" vertical="center" wrapText="1" indent="3"/>
    </xf>
    <xf numFmtId="49" fontId="5" fillId="0" borderId="18">
      <alignment horizontal="center" vertical="center" wrapText="1"/>
    </xf>
    <xf numFmtId="4" fontId="5" fillId="0" borderId="18">
      <alignment horizontal="right"/>
    </xf>
    <xf numFmtId="0" fontId="5" fillId="0" borderId="0">
      <alignment vertical="center"/>
    </xf>
    <xf numFmtId="49" fontId="5" fillId="0" borderId="0">
      <alignment horizontal="left" vertical="center" wrapText="1" indent="3"/>
    </xf>
    <xf numFmtId="49" fontId="5" fillId="0" borderId="0">
      <alignment horizontal="center" vertical="center" wrapText="1"/>
    </xf>
    <xf numFmtId="4" fontId="5" fillId="0" borderId="0">
      <alignment horizontal="right" shrinkToFit="1"/>
    </xf>
    <xf numFmtId="0" fontId="12" fillId="0" borderId="5">
      <alignment horizontal="center" vertical="center" textRotation="90" wrapText="1"/>
    </xf>
    <xf numFmtId="49" fontId="5" fillId="0" borderId="5">
      <alignment horizontal="left" vertical="center" wrapText="1" indent="3"/>
    </xf>
    <xf numFmtId="49" fontId="5" fillId="0" borderId="5">
      <alignment horizontal="center" vertical="center" wrapText="1"/>
    </xf>
    <xf numFmtId="4" fontId="5" fillId="0" borderId="5">
      <alignment horizontal="right"/>
    </xf>
    <xf numFmtId="49" fontId="5" fillId="0" borderId="29">
      <alignment horizontal="center" vertical="center" wrapText="1"/>
    </xf>
    <xf numFmtId="0" fontId="20" fillId="0" borderId="50">
      <alignment horizontal="left" vertical="center" wrapText="1"/>
    </xf>
    <xf numFmtId="49" fontId="12" fillId="0" borderId="22">
      <alignment horizontal="center" vertical="center" wrapText="1"/>
    </xf>
    <xf numFmtId="4" fontId="5" fillId="0" borderId="51">
      <alignment horizontal="right"/>
    </xf>
    <xf numFmtId="49" fontId="5" fillId="0" borderId="52">
      <alignment horizontal="left" vertical="center" wrapText="1" indent="2"/>
    </xf>
    <xf numFmtId="0" fontId="5" fillId="0" borderId="31"/>
    <xf numFmtId="0" fontId="5" fillId="0" borderId="24"/>
    <xf numFmtId="49" fontId="5" fillId="0" borderId="53">
      <alignment horizontal="left" vertical="center" wrapText="1" indent="3"/>
    </xf>
    <xf numFmtId="4" fontId="5" fillId="0" borderId="54">
      <alignment horizontal="right"/>
    </xf>
    <xf numFmtId="49" fontId="5" fillId="0" borderId="55">
      <alignment horizontal="left" vertical="center" wrapText="1" indent="3"/>
    </xf>
    <xf numFmtId="49" fontId="5" fillId="0" borderId="56">
      <alignment horizontal="left" vertical="center" wrapText="1" indent="3"/>
    </xf>
    <xf numFmtId="49" fontId="5" fillId="0" borderId="57">
      <alignment horizontal="center" vertical="center" wrapText="1"/>
    </xf>
    <xf numFmtId="4" fontId="5" fillId="0" borderId="58">
      <alignment horizontal="right"/>
    </xf>
    <xf numFmtId="0" fontId="12" fillId="0" borderId="16">
      <alignment horizontal="center" vertical="center" textRotation="90"/>
    </xf>
    <xf numFmtId="4" fontId="5" fillId="0" borderId="0">
      <alignment horizontal="right"/>
    </xf>
    <xf numFmtId="0" fontId="12" fillId="0" borderId="5">
      <alignment horizontal="center" vertical="center" textRotation="90"/>
    </xf>
    <xf numFmtId="0" fontId="12" fillId="0" borderId="19">
      <alignment horizontal="center" vertical="center" textRotation="90"/>
    </xf>
    <xf numFmtId="0" fontId="5" fillId="0" borderId="41"/>
    <xf numFmtId="49" fontId="5" fillId="0" borderId="59">
      <alignment horizontal="center" vertical="center" wrapText="1"/>
    </xf>
    <xf numFmtId="0" fontId="5" fillId="0" borderId="60"/>
    <xf numFmtId="0" fontId="5" fillId="0" borderId="61"/>
    <xf numFmtId="0" fontId="12" fillId="0" borderId="4">
      <alignment horizontal="center" vertical="center" textRotation="90"/>
    </xf>
    <xf numFmtId="49" fontId="20" fillId="0" borderId="50">
      <alignment horizontal="left" vertical="center" wrapText="1"/>
    </xf>
    <xf numFmtId="0" fontId="12" fillId="0" borderId="42">
      <alignment horizontal="center" vertical="center"/>
    </xf>
    <xf numFmtId="0" fontId="5" fillId="0" borderId="28">
      <alignment horizontal="center" vertical="center"/>
    </xf>
    <xf numFmtId="0" fontId="5" fillId="0" borderId="42">
      <alignment horizontal="center" vertical="center"/>
    </xf>
    <xf numFmtId="0" fontId="5" fillId="0" borderId="32">
      <alignment horizontal="center" vertical="center"/>
    </xf>
    <xf numFmtId="0" fontId="5" fillId="0" borderId="48">
      <alignment horizontal="center" vertical="center"/>
    </xf>
    <xf numFmtId="0" fontId="12" fillId="0" borderId="22">
      <alignment horizontal="center" vertical="center"/>
    </xf>
    <xf numFmtId="49" fontId="12" fillId="0" borderId="32">
      <alignment horizontal="center" vertical="center"/>
    </xf>
    <xf numFmtId="49" fontId="5" fillId="0" borderId="59">
      <alignment horizontal="center" vertical="center"/>
    </xf>
    <xf numFmtId="49" fontId="5" fillId="0" borderId="42">
      <alignment horizontal="center" vertical="center"/>
    </xf>
    <xf numFmtId="49" fontId="5" fillId="0" borderId="32">
      <alignment horizontal="center" vertical="center"/>
    </xf>
    <xf numFmtId="49" fontId="5" fillId="0" borderId="48">
      <alignment horizontal="center" vertical="center"/>
    </xf>
    <xf numFmtId="49" fontId="5" fillId="0" borderId="5">
      <alignment horizontal="center" wrapText="1"/>
    </xf>
    <xf numFmtId="0" fontId="5" fillId="0" borderId="5">
      <alignment horizontal="center"/>
    </xf>
    <xf numFmtId="49" fontId="5" fillId="0" borderId="0">
      <alignment horizontal="left"/>
    </xf>
    <xf numFmtId="0" fontId="5" fillId="0" borderId="16">
      <alignment horizontal="center"/>
    </xf>
    <xf numFmtId="49" fontId="5" fillId="0" borderId="16">
      <alignment horizontal="center"/>
    </xf>
    <xf numFmtId="0" fontId="21" fillId="0" borderId="5">
      <alignment wrapText="1"/>
    </xf>
    <xf numFmtId="0" fontId="22" fillId="0" borderId="5"/>
    <xf numFmtId="0" fontId="21" fillId="0" borderId="4">
      <alignment wrapText="1"/>
    </xf>
    <xf numFmtId="0" fontId="21" fillId="0" borderId="16">
      <alignment wrapText="1"/>
    </xf>
    <xf numFmtId="0" fontId="22" fillId="0" borderId="16"/>
    <xf numFmtId="0" fontId="11" fillId="0" borderId="0"/>
    <xf numFmtId="0" fontId="11" fillId="0" borderId="0"/>
    <xf numFmtId="0" fontId="11" fillId="0" borderId="0"/>
    <xf numFmtId="0" fontId="16" fillId="0" borderId="0"/>
    <xf numFmtId="0" fontId="16" fillId="0" borderId="0"/>
    <xf numFmtId="0" fontId="15" fillId="3" borderId="0"/>
    <xf numFmtId="0" fontId="16" fillId="0" borderId="0"/>
    <xf numFmtId="0" fontId="6" fillId="0" borderId="0"/>
    <xf numFmtId="1" fontId="26" fillId="0" borderId="4">
      <alignment horizontal="center" vertical="top" shrinkToFit="1"/>
    </xf>
    <xf numFmtId="0" fontId="5" fillId="0" borderId="24">
      <alignment horizontal="left" wrapText="1" indent="2"/>
    </xf>
    <xf numFmtId="49" fontId="26" fillId="0" borderId="4">
      <alignment horizontal="left" vertical="top" wrapText="1"/>
    </xf>
    <xf numFmtId="4" fontId="26" fillId="0" borderId="4">
      <alignment horizontal="right" vertical="top" shrinkToFit="1"/>
    </xf>
    <xf numFmtId="49" fontId="5" fillId="0" borderId="4">
      <alignment horizontal="center"/>
    </xf>
    <xf numFmtId="4" fontId="27" fillId="4" borderId="4">
      <alignment horizontal="right" vertical="top" shrinkToFit="1"/>
    </xf>
    <xf numFmtId="0" fontId="6" fillId="0" borderId="0"/>
    <xf numFmtId="0" fontId="23" fillId="0" borderId="0"/>
    <xf numFmtId="0" fontId="24" fillId="0" borderId="0"/>
    <xf numFmtId="165" fontId="25" fillId="0" borderId="0" applyFont="0" applyFill="0" applyBorder="0" applyAlignment="0" applyProtection="0"/>
    <xf numFmtId="0" fontId="5" fillId="0" borderId="24">
      <alignment horizontal="left" wrapText="1" indent="2"/>
    </xf>
    <xf numFmtId="0" fontId="11" fillId="0" borderId="0"/>
    <xf numFmtId="0" fontId="12" fillId="0" borderId="0"/>
    <xf numFmtId="0" fontId="13" fillId="0" borderId="0">
      <alignment horizontal="center" wrapText="1"/>
    </xf>
    <xf numFmtId="0" fontId="14" fillId="0" borderId="5"/>
    <xf numFmtId="0" fontId="14" fillId="0" borderId="0"/>
    <xf numFmtId="0" fontId="15" fillId="0" borderId="0"/>
    <xf numFmtId="0" fontId="13" fillId="0" borderId="0">
      <alignment horizontal="left" wrapText="1"/>
    </xf>
    <xf numFmtId="0" fontId="17" fillId="0" borderId="0"/>
    <xf numFmtId="0" fontId="14" fillId="0" borderId="6"/>
    <xf numFmtId="0" fontId="5" fillId="0" borderId="7">
      <alignment horizontal="center"/>
    </xf>
    <xf numFmtId="0" fontId="15" fillId="0" borderId="8"/>
    <xf numFmtId="0" fontId="5" fillId="0" borderId="0">
      <alignment horizontal="left"/>
    </xf>
    <xf numFmtId="0" fontId="18" fillId="0" borderId="0">
      <alignment horizontal="center" vertical="top"/>
    </xf>
    <xf numFmtId="49" fontId="19" fillId="0" borderId="9">
      <alignment horizontal="right"/>
    </xf>
    <xf numFmtId="49" fontId="15" fillId="0" borderId="10">
      <alignment horizontal="center"/>
    </xf>
    <xf numFmtId="0" fontId="15" fillId="0" borderId="11"/>
    <xf numFmtId="49" fontId="15" fillId="0" borderId="0"/>
    <xf numFmtId="49" fontId="5" fillId="0" borderId="0">
      <alignment horizontal="right"/>
    </xf>
    <xf numFmtId="0" fontId="5" fillId="0" borderId="0"/>
    <xf numFmtId="0" fontId="5" fillId="0" borderId="0">
      <alignment horizontal="center"/>
    </xf>
    <xf numFmtId="0" fontId="5" fillId="0" borderId="9">
      <alignment horizontal="right"/>
    </xf>
    <xf numFmtId="164" fontId="5" fillId="0" borderId="12">
      <alignment horizontal="center"/>
    </xf>
    <xf numFmtId="49" fontId="5" fillId="0" borderId="0"/>
    <xf numFmtId="0" fontId="5" fillId="0" borderId="0">
      <alignment horizontal="right"/>
    </xf>
    <xf numFmtId="0" fontId="5" fillId="0" borderId="13">
      <alignment horizontal="center"/>
    </xf>
    <xf numFmtId="0" fontId="5" fillId="0" borderId="5">
      <alignment wrapText="1"/>
    </xf>
    <xf numFmtId="49" fontId="5" fillId="0" borderId="14">
      <alignment horizontal="center"/>
    </xf>
    <xf numFmtId="0" fontId="5" fillId="0" borderId="15">
      <alignment wrapText="1"/>
    </xf>
    <xf numFmtId="49" fontId="5" fillId="0" borderId="12">
      <alignment horizontal="center"/>
    </xf>
    <xf numFmtId="0" fontId="5" fillId="0" borderId="16">
      <alignment horizontal="left"/>
    </xf>
    <xf numFmtId="49" fontId="5" fillId="0" borderId="16"/>
    <xf numFmtId="0" fontId="5" fillId="0" borderId="12">
      <alignment horizontal="center"/>
    </xf>
    <xf numFmtId="49" fontId="5" fillId="0" borderId="17">
      <alignment horizontal="center"/>
    </xf>
    <xf numFmtId="0" fontId="16" fillId="0" borderId="0"/>
    <xf numFmtId="0" fontId="16" fillId="0" borderId="18"/>
    <xf numFmtId="49" fontId="5" fillId="0" borderId="4">
      <alignment horizontal="center" vertical="center" wrapText="1"/>
    </xf>
    <xf numFmtId="49" fontId="5" fillId="0" borderId="7">
      <alignment horizontal="center" vertical="center" wrapText="1"/>
    </xf>
    <xf numFmtId="0" fontId="5" fillId="0" borderId="21">
      <alignment horizontal="left" wrapText="1"/>
    </xf>
    <xf numFmtId="49" fontId="5" fillId="0" borderId="22">
      <alignment horizontal="center" wrapText="1"/>
    </xf>
    <xf numFmtId="49" fontId="5" fillId="0" borderId="23">
      <alignment horizontal="center"/>
    </xf>
    <xf numFmtId="4" fontId="5" fillId="0" borderId="4">
      <alignment horizontal="right"/>
    </xf>
    <xf numFmtId="4" fontId="5" fillId="0" borderId="24">
      <alignment horizontal="right"/>
    </xf>
    <xf numFmtId="0" fontId="5" fillId="0" borderId="25">
      <alignment horizontal="left" wrapText="1"/>
    </xf>
    <xf numFmtId="0" fontId="5" fillId="0" borderId="27">
      <alignment horizontal="left" wrapText="1" indent="1"/>
    </xf>
    <xf numFmtId="49" fontId="5" fillId="0" borderId="28">
      <alignment horizontal="center" wrapText="1"/>
    </xf>
    <xf numFmtId="49" fontId="5" fillId="0" borderId="29">
      <alignment horizontal="center"/>
    </xf>
    <xf numFmtId="49" fontId="5" fillId="0" borderId="41">
      <alignment horizontal="center"/>
    </xf>
    <xf numFmtId="0" fontId="5" fillId="0" borderId="30">
      <alignment horizontal="left" wrapText="1" indent="1"/>
    </xf>
    <xf numFmtId="49" fontId="5" fillId="0" borderId="32">
      <alignment horizontal="center"/>
    </xf>
    <xf numFmtId="49" fontId="5" fillId="0" borderId="4">
      <alignment horizontal="center"/>
    </xf>
    <xf numFmtId="0" fontId="5" fillId="0" borderId="33">
      <alignment horizontal="left" wrapText="1" indent="2"/>
    </xf>
    <xf numFmtId="0" fontId="5" fillId="0" borderId="18"/>
    <xf numFmtId="0" fontId="5" fillId="2" borderId="18"/>
    <xf numFmtId="0" fontId="5" fillId="2" borderId="0"/>
    <xf numFmtId="0" fontId="5" fillId="0" borderId="0">
      <alignment horizontal="left" wrapText="1"/>
    </xf>
    <xf numFmtId="49" fontId="5" fillId="0" borderId="0">
      <alignment horizontal="center" wrapText="1"/>
    </xf>
    <xf numFmtId="49" fontId="5" fillId="0" borderId="0">
      <alignment horizontal="center"/>
    </xf>
    <xf numFmtId="0" fontId="5" fillId="0" borderId="5">
      <alignment horizontal="left"/>
    </xf>
    <xf numFmtId="49" fontId="5" fillId="0" borderId="5"/>
    <xf numFmtId="0" fontId="5" fillId="0" borderId="5"/>
    <xf numFmtId="0" fontId="15" fillId="0" borderId="5"/>
    <xf numFmtId="0" fontId="5" fillId="0" borderId="34">
      <alignment horizontal="left" wrapText="1"/>
    </xf>
    <xf numFmtId="49" fontId="5" fillId="0" borderId="23">
      <alignment horizontal="center" wrapText="1"/>
    </xf>
    <xf numFmtId="4" fontId="5" fillId="0" borderId="20">
      <alignment horizontal="right"/>
    </xf>
    <xf numFmtId="4" fontId="5" fillId="0" borderId="35">
      <alignment horizontal="right"/>
    </xf>
    <xf numFmtId="0" fontId="5" fillId="0" borderId="36">
      <alignment horizontal="left" wrapText="1"/>
    </xf>
    <xf numFmtId="49" fontId="5" fillId="0" borderId="32">
      <alignment horizontal="center" wrapText="1"/>
    </xf>
    <xf numFmtId="49" fontId="5" fillId="0" borderId="24">
      <alignment horizontal="center"/>
    </xf>
    <xf numFmtId="0" fontId="5" fillId="0" borderId="15"/>
    <xf numFmtId="0" fontId="5" fillId="0" borderId="37"/>
    <xf numFmtId="0" fontId="12" fillId="0" borderId="33">
      <alignment horizontal="left" wrapText="1"/>
    </xf>
    <xf numFmtId="0" fontId="5" fillId="0" borderId="38">
      <alignment horizontal="center" wrapText="1"/>
    </xf>
    <xf numFmtId="49" fontId="5" fillId="0" borderId="39">
      <alignment horizontal="center" wrapText="1"/>
    </xf>
    <xf numFmtId="4" fontId="5" fillId="0" borderId="23">
      <alignment horizontal="right"/>
    </xf>
    <xf numFmtId="4" fontId="5" fillId="0" borderId="40">
      <alignment horizontal="right"/>
    </xf>
    <xf numFmtId="0" fontId="12" fillId="0" borderId="12">
      <alignment horizontal="left" wrapText="1"/>
    </xf>
    <xf numFmtId="0" fontId="15" fillId="0" borderId="18"/>
    <xf numFmtId="0" fontId="5" fillId="0" borderId="0">
      <alignment horizontal="center" wrapText="1"/>
    </xf>
    <xf numFmtId="0" fontId="12" fillId="0" borderId="0">
      <alignment horizontal="center"/>
    </xf>
    <xf numFmtId="0" fontId="12" fillId="0" borderId="5"/>
    <xf numFmtId="49" fontId="5" fillId="0" borderId="5">
      <alignment horizontal="left"/>
    </xf>
    <xf numFmtId="0" fontId="5" fillId="0" borderId="27">
      <alignment horizontal="left" wrapText="1"/>
    </xf>
    <xf numFmtId="0" fontId="5" fillId="0" borderId="30">
      <alignment horizontal="left" wrapText="1"/>
    </xf>
    <xf numFmtId="0" fontId="15" fillId="0" borderId="29"/>
    <xf numFmtId="0" fontId="15" fillId="0" borderId="41"/>
    <xf numFmtId="0" fontId="5" fillId="0" borderId="34">
      <alignment horizontal="left" wrapText="1" indent="1"/>
    </xf>
    <xf numFmtId="49" fontId="5" fillId="0" borderId="42">
      <alignment horizontal="center" wrapText="1"/>
    </xf>
    <xf numFmtId="49" fontId="5" fillId="0" borderId="20">
      <alignment horizontal="center"/>
    </xf>
    <xf numFmtId="0" fontId="5" fillId="0" borderId="36">
      <alignment horizontal="left" wrapText="1" indent="1"/>
    </xf>
    <xf numFmtId="0" fontId="5" fillId="0" borderId="27">
      <alignment horizontal="left" wrapText="1" indent="2"/>
    </xf>
    <xf numFmtId="0" fontId="5" fillId="0" borderId="30">
      <alignment horizontal="left" wrapText="1" indent="2"/>
    </xf>
    <xf numFmtId="49" fontId="5" fillId="0" borderId="42">
      <alignment horizontal="center"/>
    </xf>
    <xf numFmtId="0" fontId="15" fillId="0" borderId="16"/>
    <xf numFmtId="0" fontId="12" fillId="0" borderId="19">
      <alignment horizontal="center" vertical="center" textRotation="90" wrapText="1"/>
    </xf>
    <xf numFmtId="0" fontId="5" fillId="0" borderId="4">
      <alignment horizontal="center" vertical="top" wrapText="1"/>
    </xf>
    <xf numFmtId="0" fontId="5" fillId="0" borderId="4">
      <alignment horizontal="center" vertical="top"/>
    </xf>
    <xf numFmtId="49" fontId="5" fillId="0" borderId="4">
      <alignment horizontal="center" vertical="top" wrapText="1"/>
    </xf>
    <xf numFmtId="0" fontId="12" fillId="0" borderId="43"/>
    <xf numFmtId="49" fontId="12" fillId="0" borderId="22">
      <alignment horizontal="center"/>
    </xf>
    <xf numFmtId="0" fontId="16" fillId="0" borderId="11"/>
    <xf numFmtId="49" fontId="20" fillId="0" borderId="44">
      <alignment horizontal="left" vertical="center" wrapText="1"/>
    </xf>
    <xf numFmtId="49" fontId="12" fillId="0" borderId="32">
      <alignment horizontal="center" vertical="center" wrapText="1"/>
    </xf>
    <xf numFmtId="49" fontId="5" fillId="0" borderId="45">
      <alignment horizontal="left" vertical="center" wrapText="1" indent="2"/>
    </xf>
    <xf numFmtId="49" fontId="5" fillId="0" borderId="28">
      <alignment horizontal="center" vertical="center" wrapText="1"/>
    </xf>
    <xf numFmtId="0" fontId="5" fillId="0" borderId="29"/>
    <xf numFmtId="4" fontId="5" fillId="0" borderId="29">
      <alignment horizontal="right"/>
    </xf>
    <xf numFmtId="4" fontId="5" fillId="0" borderId="41">
      <alignment horizontal="right"/>
    </xf>
    <xf numFmtId="49" fontId="5" fillId="0" borderId="46">
      <alignment horizontal="left" vertical="center" wrapText="1" indent="3"/>
    </xf>
    <xf numFmtId="49" fontId="5" fillId="0" borderId="42">
      <alignment horizontal="center" vertical="center" wrapText="1"/>
    </xf>
    <xf numFmtId="49" fontId="5" fillId="0" borderId="44">
      <alignment horizontal="left" vertical="center" wrapText="1" indent="3"/>
    </xf>
    <xf numFmtId="49" fontId="5" fillId="0" borderId="32">
      <alignment horizontal="center" vertical="center" wrapText="1"/>
    </xf>
    <xf numFmtId="49" fontId="5" fillId="0" borderId="47">
      <alignment horizontal="left" vertical="center" wrapText="1" indent="3"/>
    </xf>
    <xf numFmtId="0" fontId="20" fillId="0" borderId="43">
      <alignment horizontal="left" vertical="center" wrapText="1"/>
    </xf>
    <xf numFmtId="49" fontId="5" fillId="0" borderId="48">
      <alignment horizontal="center" vertical="center" wrapText="1"/>
    </xf>
    <xf numFmtId="4" fontId="5" fillId="0" borderId="7">
      <alignment horizontal="right"/>
    </xf>
    <xf numFmtId="4" fontId="5" fillId="0" borderId="49">
      <alignment horizontal="right"/>
    </xf>
    <xf numFmtId="0" fontId="12" fillId="0" borderId="16">
      <alignment horizontal="center" vertical="center" textRotation="90" wrapText="1"/>
    </xf>
    <xf numFmtId="49" fontId="5" fillId="0" borderId="16">
      <alignment horizontal="left" vertical="center" wrapText="1" indent="3"/>
    </xf>
    <xf numFmtId="49" fontId="5" fillId="0" borderId="18">
      <alignment horizontal="center" vertical="center" wrapText="1"/>
    </xf>
    <xf numFmtId="4" fontId="5" fillId="0" borderId="18">
      <alignment horizontal="right"/>
    </xf>
    <xf numFmtId="0" fontId="5" fillId="0" borderId="0">
      <alignment vertical="center"/>
    </xf>
    <xf numFmtId="49" fontId="5" fillId="0" borderId="0">
      <alignment horizontal="left" vertical="center" wrapText="1" indent="3"/>
    </xf>
    <xf numFmtId="49" fontId="5" fillId="0" borderId="0">
      <alignment horizontal="center" vertical="center" wrapText="1"/>
    </xf>
    <xf numFmtId="4" fontId="5" fillId="0" borderId="0">
      <alignment horizontal="right" shrinkToFit="1"/>
    </xf>
    <xf numFmtId="0" fontId="12" fillId="0" borderId="5">
      <alignment horizontal="center" vertical="center" textRotation="90" wrapText="1"/>
    </xf>
    <xf numFmtId="49" fontId="5" fillId="0" borderId="5">
      <alignment horizontal="left" vertical="center" wrapText="1" indent="3"/>
    </xf>
    <xf numFmtId="49" fontId="5" fillId="0" borderId="5">
      <alignment horizontal="center" vertical="center" wrapText="1"/>
    </xf>
    <xf numFmtId="4" fontId="5" fillId="0" borderId="5">
      <alignment horizontal="right"/>
    </xf>
    <xf numFmtId="49" fontId="12" fillId="0" borderId="22">
      <alignment horizontal="center" vertical="center" wrapText="1"/>
    </xf>
    <xf numFmtId="0" fontId="5" fillId="0" borderId="41"/>
    <xf numFmtId="0" fontId="12" fillId="0" borderId="16">
      <alignment horizontal="center" vertical="center" textRotation="90"/>
    </xf>
    <xf numFmtId="0" fontId="12" fillId="0" borderId="5">
      <alignment horizontal="center" vertical="center" textRotation="90"/>
    </xf>
    <xf numFmtId="0" fontId="12" fillId="0" borderId="19">
      <alignment horizontal="center" vertical="center" textRotation="90"/>
    </xf>
    <xf numFmtId="49" fontId="20" fillId="0" borderId="43">
      <alignment horizontal="left" vertical="center" wrapText="1"/>
    </xf>
    <xf numFmtId="0" fontId="12" fillId="0" borderId="4">
      <alignment horizontal="center" vertical="center" textRotation="90"/>
    </xf>
    <xf numFmtId="0" fontId="12" fillId="0" borderId="22">
      <alignment horizontal="center" vertical="center"/>
    </xf>
    <xf numFmtId="0" fontId="5" fillId="0" borderId="44">
      <alignment horizontal="left" vertical="center" wrapText="1"/>
    </xf>
    <xf numFmtId="0" fontId="5" fillId="0" borderId="28">
      <alignment horizontal="center" vertical="center"/>
    </xf>
    <xf numFmtId="0" fontId="5" fillId="0" borderId="42">
      <alignment horizontal="center" vertical="center"/>
    </xf>
    <xf numFmtId="0" fontId="5" fillId="0" borderId="32">
      <alignment horizontal="center" vertical="center"/>
    </xf>
    <xf numFmtId="0" fontId="5" fillId="0" borderId="47">
      <alignment horizontal="left" vertical="center" wrapText="1"/>
    </xf>
    <xf numFmtId="0" fontId="12" fillId="0" borderId="32">
      <alignment horizontal="center" vertical="center"/>
    </xf>
    <xf numFmtId="0" fontId="5" fillId="0" borderId="48">
      <alignment horizontal="center" vertical="center"/>
    </xf>
    <xf numFmtId="49" fontId="12" fillId="0" borderId="22">
      <alignment horizontal="center" vertical="center"/>
    </xf>
    <xf numFmtId="49" fontId="5" fillId="0" borderId="44">
      <alignment horizontal="left" vertical="center" wrapText="1"/>
    </xf>
    <xf numFmtId="49" fontId="5" fillId="0" borderId="28">
      <alignment horizontal="center" vertical="center"/>
    </xf>
    <xf numFmtId="49" fontId="5" fillId="0" borderId="42">
      <alignment horizontal="center" vertical="center"/>
    </xf>
    <xf numFmtId="49" fontId="5" fillId="0" borderId="32">
      <alignment horizontal="center" vertical="center"/>
    </xf>
    <xf numFmtId="49" fontId="5" fillId="0" borderId="47">
      <alignment horizontal="left" vertical="center" wrapText="1"/>
    </xf>
    <xf numFmtId="49" fontId="5" fillId="0" borderId="48">
      <alignment horizontal="center" vertical="center"/>
    </xf>
    <xf numFmtId="49" fontId="5" fillId="0" borderId="5">
      <alignment horizontal="center" wrapText="1"/>
    </xf>
    <xf numFmtId="0" fontId="5" fillId="0" borderId="5">
      <alignment horizontal="center"/>
    </xf>
    <xf numFmtId="49" fontId="5" fillId="0" borderId="0">
      <alignment horizontal="left"/>
    </xf>
    <xf numFmtId="0" fontId="5" fillId="0" borderId="16">
      <alignment horizontal="center"/>
    </xf>
    <xf numFmtId="49" fontId="5" fillId="0" borderId="16">
      <alignment horizontal="center"/>
    </xf>
    <xf numFmtId="0" fontId="21" fillId="0" borderId="5">
      <alignment wrapText="1"/>
    </xf>
    <xf numFmtId="0" fontId="22" fillId="0" borderId="5"/>
    <xf numFmtId="0" fontId="21" fillId="0" borderId="4">
      <alignment wrapText="1"/>
    </xf>
    <xf numFmtId="0" fontId="21" fillId="0" borderId="16">
      <alignment wrapText="1"/>
    </xf>
    <xf numFmtId="0" fontId="22" fillId="0" borderId="16"/>
    <xf numFmtId="0" fontId="11" fillId="0" borderId="0"/>
    <xf numFmtId="0" fontId="11" fillId="0" borderId="0"/>
    <xf numFmtId="0" fontId="11" fillId="0" borderId="0"/>
    <xf numFmtId="0" fontId="16" fillId="0" borderId="0"/>
    <xf numFmtId="0" fontId="16" fillId="0" borderId="0"/>
    <xf numFmtId="0" fontId="15" fillId="3" borderId="0"/>
    <xf numFmtId="0" fontId="16" fillId="0" borderId="0"/>
    <xf numFmtId="49" fontId="5" fillId="0" borderId="23">
      <alignment horizontal="center"/>
    </xf>
    <xf numFmtId="0" fontId="13" fillId="0" borderId="0">
      <alignment horizontal="center" wrapText="1"/>
    </xf>
    <xf numFmtId="0" fontId="14" fillId="0" borderId="5"/>
    <xf numFmtId="0" fontId="14" fillId="0" borderId="0"/>
    <xf numFmtId="0" fontId="5" fillId="0" borderId="16">
      <alignment horizontal="left"/>
    </xf>
    <xf numFmtId="0" fontId="13" fillId="0" borderId="0">
      <alignment horizontal="left" wrapText="1"/>
    </xf>
    <xf numFmtId="49" fontId="5" fillId="0" borderId="0"/>
    <xf numFmtId="0" fontId="5" fillId="0" borderId="27">
      <alignment horizontal="left" wrapText="1" indent="1"/>
    </xf>
    <xf numFmtId="0" fontId="14" fillId="0" borderId="6"/>
    <xf numFmtId="0" fontId="5" fillId="0" borderId="7">
      <alignment horizontal="center"/>
    </xf>
    <xf numFmtId="0" fontId="15" fillId="0" borderId="8"/>
    <xf numFmtId="49" fontId="5" fillId="0" borderId="8">
      <alignment horizontal="center"/>
    </xf>
    <xf numFmtId="0" fontId="16" fillId="0" borderId="18"/>
    <xf numFmtId="49" fontId="19" fillId="0" borderId="9">
      <alignment horizontal="right"/>
    </xf>
    <xf numFmtId="49" fontId="15" fillId="0" borderId="10">
      <alignment horizontal="center"/>
    </xf>
    <xf numFmtId="0" fontId="15" fillId="0" borderId="11"/>
    <xf numFmtId="49" fontId="15" fillId="0" borderId="0"/>
    <xf numFmtId="49" fontId="5" fillId="0" borderId="0">
      <alignment horizontal="right"/>
    </xf>
    <xf numFmtId="0" fontId="5" fillId="0" borderId="38">
      <alignment horizontal="center" wrapText="1"/>
    </xf>
    <xf numFmtId="0" fontId="5" fillId="0" borderId="0">
      <alignment horizontal="center"/>
    </xf>
    <xf numFmtId="0" fontId="5" fillId="0" borderId="9">
      <alignment horizontal="right"/>
    </xf>
    <xf numFmtId="164" fontId="5" fillId="0" borderId="12">
      <alignment horizontal="center"/>
    </xf>
    <xf numFmtId="49" fontId="5" fillId="0" borderId="4">
      <alignment horizontal="center" vertical="center" wrapText="1"/>
    </xf>
    <xf numFmtId="0" fontId="5" fillId="0" borderId="0">
      <alignment horizontal="right"/>
    </xf>
    <xf numFmtId="0" fontId="5" fillId="0" borderId="13">
      <alignment horizontal="center"/>
    </xf>
    <xf numFmtId="0" fontId="5" fillId="0" borderId="5">
      <alignment wrapText="1"/>
    </xf>
    <xf numFmtId="49" fontId="5" fillId="0" borderId="14">
      <alignment horizontal="center"/>
    </xf>
    <xf numFmtId="0" fontId="5" fillId="0" borderId="15">
      <alignment wrapText="1"/>
    </xf>
    <xf numFmtId="49" fontId="5" fillId="0" borderId="12">
      <alignment horizontal="center"/>
    </xf>
    <xf numFmtId="4" fontId="5" fillId="0" borderId="24">
      <alignment horizontal="right"/>
    </xf>
    <xf numFmtId="0" fontId="5" fillId="0" borderId="37"/>
    <xf numFmtId="0" fontId="5" fillId="0" borderId="12">
      <alignment horizontal="center"/>
    </xf>
    <xf numFmtId="49" fontId="5" fillId="0" borderId="17">
      <alignment horizontal="center"/>
    </xf>
    <xf numFmtId="0" fontId="16" fillId="0" borderId="18"/>
    <xf numFmtId="49" fontId="5" fillId="0" borderId="17">
      <alignment horizontal="center"/>
    </xf>
    <xf numFmtId="49" fontId="5" fillId="0" borderId="19">
      <alignment horizontal="center" vertical="center" wrapText="1"/>
    </xf>
    <xf numFmtId="49" fontId="5" fillId="0" borderId="20">
      <alignment horizontal="center" vertical="center" wrapText="1"/>
    </xf>
    <xf numFmtId="49" fontId="5" fillId="0" borderId="7">
      <alignment horizontal="center" vertical="center" wrapText="1"/>
    </xf>
    <xf numFmtId="4" fontId="5" fillId="0" borderId="4">
      <alignment horizontal="right"/>
    </xf>
    <xf numFmtId="49" fontId="5" fillId="0" borderId="29">
      <alignment horizontal="center"/>
    </xf>
    <xf numFmtId="4" fontId="5" fillId="0" borderId="26">
      <alignment horizontal="right"/>
    </xf>
    <xf numFmtId="4" fontId="5" fillId="0" borderId="4">
      <alignment horizontal="right"/>
    </xf>
    <xf numFmtId="4" fontId="5" fillId="0" borderId="24">
      <alignment horizontal="right"/>
    </xf>
    <xf numFmtId="0" fontId="5" fillId="0" borderId="25">
      <alignment horizontal="left" wrapText="1"/>
    </xf>
    <xf numFmtId="4" fontId="5" fillId="0" borderId="26">
      <alignment horizontal="right"/>
    </xf>
    <xf numFmtId="49" fontId="5" fillId="0" borderId="28">
      <alignment horizontal="center" wrapText="1"/>
    </xf>
    <xf numFmtId="4" fontId="5" fillId="0" borderId="23">
      <alignment horizontal="right"/>
    </xf>
    <xf numFmtId="49" fontId="5" fillId="0" borderId="0">
      <alignment horizontal="center"/>
    </xf>
    <xf numFmtId="0" fontId="5" fillId="0" borderId="30">
      <alignment horizontal="left" wrapText="1" indent="1"/>
    </xf>
    <xf numFmtId="49" fontId="5" fillId="0" borderId="31">
      <alignment horizontal="center"/>
    </xf>
    <xf numFmtId="49" fontId="5" fillId="0" borderId="8">
      <alignment horizontal="center"/>
    </xf>
    <xf numFmtId="49" fontId="5" fillId="0" borderId="0">
      <alignment horizontal="center"/>
    </xf>
    <xf numFmtId="4" fontId="5" fillId="0" borderId="20">
      <alignment horizontal="right"/>
    </xf>
    <xf numFmtId="0" fontId="12" fillId="0" borderId="33">
      <alignment horizontal="left" wrapText="1"/>
    </xf>
    <xf numFmtId="4" fontId="5" fillId="0" borderId="40">
      <alignment horizontal="right"/>
    </xf>
    <xf numFmtId="0" fontId="5" fillId="0" borderId="33">
      <alignment horizontal="left" wrapText="1" indent="2"/>
    </xf>
    <xf numFmtId="49" fontId="5" fillId="0" borderId="16"/>
    <xf numFmtId="0" fontId="5" fillId="2" borderId="18"/>
    <xf numFmtId="0" fontId="5" fillId="2" borderId="0"/>
    <xf numFmtId="0" fontId="5" fillId="0" borderId="0">
      <alignment horizontal="left" wrapText="1"/>
    </xf>
    <xf numFmtId="49" fontId="5" fillId="0" borderId="0">
      <alignment horizontal="center" wrapText="1"/>
    </xf>
    <xf numFmtId="0" fontId="5" fillId="0" borderId="5">
      <alignment horizontal="left"/>
    </xf>
    <xf numFmtId="49" fontId="5" fillId="0" borderId="5"/>
    <xf numFmtId="0" fontId="5" fillId="0" borderId="5"/>
    <xf numFmtId="0" fontId="5" fillId="0" borderId="34">
      <alignment horizontal="left" wrapText="1"/>
    </xf>
    <xf numFmtId="49" fontId="5" fillId="0" borderId="23">
      <alignment horizontal="center" wrapText="1"/>
    </xf>
    <xf numFmtId="4" fontId="5" fillId="0" borderId="20">
      <alignment horizontal="right"/>
    </xf>
    <xf numFmtId="4" fontId="5" fillId="0" borderId="35">
      <alignment horizontal="right"/>
    </xf>
    <xf numFmtId="0" fontId="5" fillId="0" borderId="36">
      <alignment horizontal="left" wrapText="1"/>
    </xf>
    <xf numFmtId="49" fontId="5" fillId="0" borderId="32">
      <alignment horizontal="center" wrapText="1"/>
    </xf>
    <xf numFmtId="49" fontId="5" fillId="0" borderId="24">
      <alignment horizontal="center"/>
    </xf>
    <xf numFmtId="0" fontId="5" fillId="0" borderId="15"/>
    <xf numFmtId="0" fontId="5" fillId="0" borderId="37"/>
    <xf numFmtId="0" fontId="12" fillId="0" borderId="33">
      <alignment horizontal="left" wrapText="1"/>
    </xf>
    <xf numFmtId="0" fontId="5" fillId="0" borderId="38">
      <alignment horizontal="center" wrapText="1"/>
    </xf>
    <xf numFmtId="49" fontId="5" fillId="0" borderId="39">
      <alignment horizontal="center" wrapText="1"/>
    </xf>
    <xf numFmtId="4" fontId="5" fillId="0" borderId="23">
      <alignment horizontal="right"/>
    </xf>
    <xf numFmtId="4" fontId="5" fillId="0" borderId="40">
      <alignment horizontal="right"/>
    </xf>
    <xf numFmtId="0" fontId="12" fillId="0" borderId="12">
      <alignment horizontal="left" wrapText="1"/>
    </xf>
    <xf numFmtId="0" fontId="15" fillId="0" borderId="18"/>
    <xf numFmtId="0" fontId="5" fillId="0" borderId="0">
      <alignment horizontal="center" wrapText="1"/>
    </xf>
    <xf numFmtId="0" fontId="12" fillId="0" borderId="0">
      <alignment horizontal="center"/>
    </xf>
    <xf numFmtId="0" fontId="12" fillId="0" borderId="5"/>
    <xf numFmtId="49" fontId="5" fillId="0" borderId="5">
      <alignment horizontal="left"/>
    </xf>
    <xf numFmtId="49" fontId="5" fillId="0" borderId="20">
      <alignment horizontal="center"/>
    </xf>
    <xf numFmtId="0" fontId="5" fillId="0" borderId="27">
      <alignment horizontal="left" wrapText="1"/>
    </xf>
    <xf numFmtId="49" fontId="5" fillId="0" borderId="41">
      <alignment horizontal="center"/>
    </xf>
    <xf numFmtId="0" fontId="5" fillId="0" borderId="30">
      <alignment horizontal="left" wrapText="1"/>
    </xf>
    <xf numFmtId="0" fontId="15" fillId="0" borderId="29"/>
    <xf numFmtId="0" fontId="15" fillId="0" borderId="41"/>
    <xf numFmtId="0" fontId="5" fillId="0" borderId="34">
      <alignment horizontal="left" wrapText="1" indent="1"/>
    </xf>
    <xf numFmtId="49" fontId="5" fillId="0" borderId="42">
      <alignment horizontal="center" wrapText="1"/>
    </xf>
    <xf numFmtId="0" fontId="5" fillId="0" borderId="36">
      <alignment horizontal="left" wrapText="1" indent="1"/>
    </xf>
    <xf numFmtId="0" fontId="5" fillId="0" borderId="27">
      <alignment horizontal="left" wrapText="1" indent="2"/>
    </xf>
    <xf numFmtId="0" fontId="5" fillId="0" borderId="30">
      <alignment horizontal="left" wrapText="1" indent="2"/>
    </xf>
    <xf numFmtId="49" fontId="5" fillId="0" borderId="42">
      <alignment horizontal="center"/>
    </xf>
    <xf numFmtId="0" fontId="15" fillId="0" borderId="16"/>
    <xf numFmtId="0" fontId="15" fillId="0" borderId="5"/>
    <xf numFmtId="0" fontId="12" fillId="0" borderId="19">
      <alignment horizontal="center" vertical="center" textRotation="90" wrapText="1"/>
    </xf>
    <xf numFmtId="0" fontId="5" fillId="0" borderId="4">
      <alignment horizontal="center" vertical="top" wrapText="1"/>
    </xf>
    <xf numFmtId="0" fontId="5" fillId="0" borderId="29">
      <alignment horizontal="center" vertical="top"/>
    </xf>
    <xf numFmtId="0" fontId="5" fillId="0" borderId="4">
      <alignment horizontal="center" vertical="top"/>
    </xf>
    <xf numFmtId="49" fontId="5" fillId="0" borderId="4">
      <alignment horizontal="center" vertical="top" wrapText="1"/>
    </xf>
    <xf numFmtId="0" fontId="12" fillId="0" borderId="43"/>
    <xf numFmtId="49" fontId="12" fillId="0" borderId="22">
      <alignment horizontal="center"/>
    </xf>
    <xf numFmtId="0" fontId="16" fillId="0" borderId="11"/>
    <xf numFmtId="49" fontId="20" fillId="0" borderId="44">
      <alignment horizontal="left" vertical="center" wrapText="1"/>
    </xf>
    <xf numFmtId="49" fontId="12" fillId="0" borderId="32">
      <alignment horizontal="center" vertical="center" wrapText="1"/>
    </xf>
    <xf numFmtId="49" fontId="5" fillId="0" borderId="45">
      <alignment horizontal="left" vertical="center" wrapText="1" indent="2"/>
    </xf>
    <xf numFmtId="49" fontId="5" fillId="0" borderId="28">
      <alignment horizontal="center" vertical="center" wrapText="1"/>
    </xf>
    <xf numFmtId="0" fontId="5" fillId="0" borderId="29"/>
    <xf numFmtId="4" fontId="5" fillId="0" borderId="29">
      <alignment horizontal="right"/>
    </xf>
    <xf numFmtId="4" fontId="5" fillId="0" borderId="41">
      <alignment horizontal="right"/>
    </xf>
    <xf numFmtId="49" fontId="5" fillId="0" borderId="46">
      <alignment horizontal="left" vertical="center" wrapText="1" indent="3"/>
    </xf>
    <xf numFmtId="49" fontId="5" fillId="0" borderId="42">
      <alignment horizontal="center" vertical="center" wrapText="1"/>
    </xf>
    <xf numFmtId="49" fontId="5" fillId="0" borderId="44">
      <alignment horizontal="left" vertical="center" wrapText="1" indent="3"/>
    </xf>
    <xf numFmtId="49" fontId="5" fillId="0" borderId="32">
      <alignment horizontal="center" vertical="center" wrapText="1"/>
    </xf>
    <xf numFmtId="49" fontId="5" fillId="0" borderId="47">
      <alignment horizontal="left" vertical="center" wrapText="1" indent="3"/>
    </xf>
    <xf numFmtId="0" fontId="20" fillId="0" borderId="43">
      <alignment horizontal="left" vertical="center" wrapText="1"/>
    </xf>
    <xf numFmtId="49" fontId="5" fillId="0" borderId="48">
      <alignment horizontal="center" vertical="center" wrapText="1"/>
    </xf>
    <xf numFmtId="4" fontId="5" fillId="0" borderId="7">
      <alignment horizontal="right"/>
    </xf>
    <xf numFmtId="4" fontId="5" fillId="0" borderId="49">
      <alignment horizontal="right"/>
    </xf>
    <xf numFmtId="0" fontId="12" fillId="0" borderId="16">
      <alignment horizontal="center" vertical="center" textRotation="90" wrapText="1"/>
    </xf>
    <xf numFmtId="49" fontId="5" fillId="0" borderId="16">
      <alignment horizontal="left" vertical="center" wrapText="1" indent="3"/>
    </xf>
    <xf numFmtId="49" fontId="5" fillId="0" borderId="18">
      <alignment horizontal="center" vertical="center" wrapText="1"/>
    </xf>
    <xf numFmtId="4" fontId="5" fillId="0" borderId="18">
      <alignment horizontal="right"/>
    </xf>
    <xf numFmtId="0" fontId="5" fillId="0" borderId="0">
      <alignment vertical="center"/>
    </xf>
    <xf numFmtId="49" fontId="5" fillId="0" borderId="0">
      <alignment horizontal="left" vertical="center" wrapText="1" indent="3"/>
    </xf>
    <xf numFmtId="49" fontId="5" fillId="0" borderId="0">
      <alignment horizontal="center" vertical="center" wrapText="1"/>
    </xf>
    <xf numFmtId="4" fontId="5" fillId="0" borderId="0">
      <alignment horizontal="right" shrinkToFit="1"/>
    </xf>
    <xf numFmtId="0" fontId="12" fillId="0" borderId="5">
      <alignment horizontal="center" vertical="center" textRotation="90" wrapText="1"/>
    </xf>
    <xf numFmtId="49" fontId="5" fillId="0" borderId="5">
      <alignment horizontal="left" vertical="center" wrapText="1" indent="3"/>
    </xf>
    <xf numFmtId="49" fontId="5" fillId="0" borderId="5">
      <alignment horizontal="center" vertical="center" wrapText="1"/>
    </xf>
    <xf numFmtId="4" fontId="5" fillId="0" borderId="5">
      <alignment horizontal="right"/>
    </xf>
    <xf numFmtId="49" fontId="5" fillId="0" borderId="29">
      <alignment horizontal="center" vertical="center" wrapText="1"/>
    </xf>
    <xf numFmtId="0" fontId="20" fillId="0" borderId="50">
      <alignment horizontal="left" vertical="center" wrapText="1"/>
    </xf>
    <xf numFmtId="49" fontId="12" fillId="0" borderId="22">
      <alignment horizontal="center" vertical="center" wrapText="1"/>
    </xf>
    <xf numFmtId="4" fontId="5" fillId="0" borderId="51">
      <alignment horizontal="right"/>
    </xf>
    <xf numFmtId="49" fontId="5" fillId="0" borderId="52">
      <alignment horizontal="left" vertical="center" wrapText="1" indent="2"/>
    </xf>
    <xf numFmtId="0" fontId="5" fillId="0" borderId="31"/>
    <xf numFmtId="0" fontId="5" fillId="0" borderId="24"/>
    <xf numFmtId="49" fontId="5" fillId="0" borderId="53">
      <alignment horizontal="left" vertical="center" wrapText="1" indent="3"/>
    </xf>
    <xf numFmtId="4" fontId="5" fillId="0" borderId="54">
      <alignment horizontal="right"/>
    </xf>
    <xf numFmtId="49" fontId="5" fillId="0" borderId="55">
      <alignment horizontal="left" vertical="center" wrapText="1" indent="3"/>
    </xf>
    <xf numFmtId="49" fontId="5" fillId="0" borderId="56">
      <alignment horizontal="left" vertical="center" wrapText="1" indent="3"/>
    </xf>
    <xf numFmtId="49" fontId="5" fillId="0" borderId="57">
      <alignment horizontal="center" vertical="center" wrapText="1"/>
    </xf>
    <xf numFmtId="4" fontId="5" fillId="0" borderId="58">
      <alignment horizontal="right"/>
    </xf>
    <xf numFmtId="0" fontId="12" fillId="0" borderId="16">
      <alignment horizontal="center" vertical="center" textRotation="90"/>
    </xf>
    <xf numFmtId="4" fontId="5" fillId="0" borderId="0">
      <alignment horizontal="right"/>
    </xf>
    <xf numFmtId="0" fontId="12" fillId="0" borderId="5">
      <alignment horizontal="center" vertical="center" textRotation="90"/>
    </xf>
    <xf numFmtId="0" fontId="12" fillId="0" borderId="19">
      <alignment horizontal="center" vertical="center" textRotation="90"/>
    </xf>
    <xf numFmtId="0" fontId="5" fillId="0" borderId="41"/>
    <xf numFmtId="49" fontId="5" fillId="0" borderId="59">
      <alignment horizontal="center" vertical="center" wrapText="1"/>
    </xf>
    <xf numFmtId="0" fontId="5" fillId="0" borderId="60"/>
    <xf numFmtId="0" fontId="5" fillId="0" borderId="61"/>
    <xf numFmtId="0" fontId="12" fillId="0" borderId="4">
      <alignment horizontal="center" vertical="center" textRotation="90"/>
    </xf>
    <xf numFmtId="49" fontId="20" fillId="0" borderId="50">
      <alignment horizontal="left" vertical="center" wrapText="1"/>
    </xf>
    <xf numFmtId="0" fontId="12" fillId="0" borderId="42">
      <alignment horizontal="center" vertical="center"/>
    </xf>
    <xf numFmtId="0" fontId="5" fillId="0" borderId="28">
      <alignment horizontal="center" vertical="center"/>
    </xf>
    <xf numFmtId="0" fontId="5" fillId="0" borderId="42">
      <alignment horizontal="center" vertical="center"/>
    </xf>
    <xf numFmtId="0" fontId="5" fillId="0" borderId="32">
      <alignment horizontal="center" vertical="center"/>
    </xf>
    <xf numFmtId="0" fontId="5" fillId="0" borderId="48">
      <alignment horizontal="center" vertical="center"/>
    </xf>
    <xf numFmtId="0" fontId="12" fillId="0" borderId="22">
      <alignment horizontal="center" vertical="center"/>
    </xf>
    <xf numFmtId="49" fontId="12" fillId="0" borderId="32">
      <alignment horizontal="center" vertical="center"/>
    </xf>
    <xf numFmtId="49" fontId="5" fillId="0" borderId="59">
      <alignment horizontal="center" vertical="center"/>
    </xf>
    <xf numFmtId="49" fontId="5" fillId="0" borderId="42">
      <alignment horizontal="center" vertical="center"/>
    </xf>
    <xf numFmtId="49" fontId="5" fillId="0" borderId="32">
      <alignment horizontal="center" vertical="center"/>
    </xf>
    <xf numFmtId="49" fontId="5" fillId="0" borderId="48">
      <alignment horizontal="center" vertical="center"/>
    </xf>
    <xf numFmtId="49" fontId="5" fillId="0" borderId="5">
      <alignment horizontal="center" wrapText="1"/>
    </xf>
    <xf numFmtId="0" fontId="5" fillId="0" borderId="5">
      <alignment horizontal="center"/>
    </xf>
    <xf numFmtId="49" fontId="5" fillId="0" borderId="0">
      <alignment horizontal="left"/>
    </xf>
    <xf numFmtId="0" fontId="5" fillId="0" borderId="16">
      <alignment horizontal="center"/>
    </xf>
    <xf numFmtId="49" fontId="5" fillId="0" borderId="16">
      <alignment horizontal="center"/>
    </xf>
    <xf numFmtId="0" fontId="21" fillId="0" borderId="5">
      <alignment wrapText="1"/>
    </xf>
    <xf numFmtId="0" fontId="22" fillId="0" borderId="5"/>
    <xf numFmtId="0" fontId="21" fillId="0" borderId="4">
      <alignment wrapText="1"/>
    </xf>
    <xf numFmtId="0" fontId="21" fillId="0" borderId="16">
      <alignment wrapText="1"/>
    </xf>
    <xf numFmtId="0" fontId="22" fillId="0" borderId="16"/>
    <xf numFmtId="49" fontId="5" fillId="0" borderId="12">
      <alignment horizontal="center"/>
    </xf>
    <xf numFmtId="0" fontId="5" fillId="0" borderId="21">
      <alignment horizontal="left" wrapText="1"/>
    </xf>
    <xf numFmtId="0" fontId="5" fillId="0" borderId="30">
      <alignment horizontal="left" wrapText="1" indent="1"/>
    </xf>
    <xf numFmtId="49" fontId="5" fillId="0" borderId="31">
      <alignment horizontal="center"/>
    </xf>
    <xf numFmtId="49" fontId="5" fillId="0" borderId="22">
      <alignment horizontal="center" wrapText="1"/>
    </xf>
    <xf numFmtId="0" fontId="5" fillId="0" borderId="0">
      <alignment horizontal="left" wrapText="1"/>
    </xf>
    <xf numFmtId="49" fontId="5" fillId="0" borderId="39">
      <alignment horizontal="center" wrapText="1"/>
    </xf>
    <xf numFmtId="49" fontId="5" fillId="0" borderId="7">
      <alignment horizontal="center" vertical="center" wrapText="1"/>
    </xf>
    <xf numFmtId="49" fontId="5" fillId="0" borderId="23">
      <alignment horizontal="center" wrapText="1"/>
    </xf>
    <xf numFmtId="49" fontId="5" fillId="0" borderId="0">
      <alignment horizontal="center" wrapText="1"/>
    </xf>
    <xf numFmtId="49" fontId="5" fillId="0" borderId="20">
      <alignment horizontal="center" vertical="center" wrapText="1"/>
    </xf>
    <xf numFmtId="49" fontId="5" fillId="0" borderId="19">
      <alignment horizontal="center" vertical="center" wrapText="1"/>
    </xf>
    <xf numFmtId="0" fontId="5" fillId="0" borderId="25">
      <alignment horizontal="left" wrapText="1"/>
    </xf>
    <xf numFmtId="0" fontId="5" fillId="0" borderId="15"/>
    <xf numFmtId="0" fontId="5" fillId="0" borderId="15">
      <alignment wrapText="1"/>
    </xf>
    <xf numFmtId="0" fontId="5" fillId="0" borderId="33">
      <alignment horizontal="left" wrapText="1" indent="2"/>
    </xf>
    <xf numFmtId="49" fontId="5" fillId="0" borderId="4">
      <alignment horizontal="center"/>
    </xf>
    <xf numFmtId="49" fontId="5" fillId="0" borderId="24">
      <alignment horizontal="center"/>
    </xf>
    <xf numFmtId="0" fontId="5" fillId="0" borderId="34">
      <alignment horizontal="left" wrapText="1"/>
    </xf>
    <xf numFmtId="0" fontId="5" fillId="2" borderId="0"/>
    <xf numFmtId="49" fontId="5" fillId="0" borderId="32">
      <alignment horizontal="center"/>
    </xf>
    <xf numFmtId="0" fontId="5" fillId="0" borderId="12">
      <alignment horizontal="center"/>
    </xf>
    <xf numFmtId="49" fontId="5" fillId="0" borderId="14">
      <alignment horizontal="center"/>
    </xf>
    <xf numFmtId="164" fontId="5" fillId="0" borderId="12">
      <alignment horizontal="center"/>
    </xf>
    <xf numFmtId="49" fontId="5" fillId="0" borderId="32">
      <alignment horizontal="center" wrapText="1"/>
    </xf>
    <xf numFmtId="0" fontId="5" fillId="0" borderId="5"/>
    <xf numFmtId="0" fontId="5" fillId="2" borderId="18"/>
    <xf numFmtId="0" fontId="5" fillId="0" borderId="5">
      <alignment wrapText="1"/>
    </xf>
    <xf numFmtId="0" fontId="5" fillId="0" borderId="9">
      <alignment horizontal="right"/>
    </xf>
    <xf numFmtId="0" fontId="5" fillId="0" borderId="0">
      <alignment horizontal="center"/>
    </xf>
    <xf numFmtId="0" fontId="5" fillId="0" borderId="0"/>
    <xf numFmtId="0" fontId="5" fillId="0" borderId="36">
      <alignment horizontal="left" wrapText="1"/>
    </xf>
    <xf numFmtId="49" fontId="5" fillId="0" borderId="5"/>
    <xf numFmtId="0" fontId="5" fillId="0" borderId="18"/>
    <xf numFmtId="0" fontId="5" fillId="0" borderId="13">
      <alignment horizontal="center"/>
    </xf>
    <xf numFmtId="0" fontId="5" fillId="0" borderId="5">
      <alignment horizontal="left"/>
    </xf>
    <xf numFmtId="0" fontId="5" fillId="0" borderId="0">
      <alignment horizontal="right"/>
    </xf>
    <xf numFmtId="0" fontId="5" fillId="0" borderId="24">
      <alignment horizontal="left" wrapText="1" indent="2"/>
    </xf>
    <xf numFmtId="49" fontId="5" fillId="0" borderId="0">
      <alignment horizontal="right"/>
    </xf>
    <xf numFmtId="0" fontId="18" fillId="0" borderId="0">
      <alignment horizontal="center" vertical="top"/>
    </xf>
    <xf numFmtId="49" fontId="15" fillId="0" borderId="0"/>
    <xf numFmtId="0" fontId="13" fillId="0" borderId="0">
      <alignment horizontal="left" wrapText="1"/>
    </xf>
    <xf numFmtId="0" fontId="15" fillId="0" borderId="11"/>
    <xf numFmtId="0" fontId="17" fillId="0" borderId="0"/>
    <xf numFmtId="0" fontId="15" fillId="0" borderId="0"/>
    <xf numFmtId="0" fontId="14" fillId="0" borderId="5"/>
    <xf numFmtId="0" fontId="5" fillId="0" borderId="0">
      <alignment horizontal="left"/>
    </xf>
    <xf numFmtId="0" fontId="13" fillId="0" borderId="0">
      <alignment horizontal="center" wrapText="1"/>
    </xf>
    <xf numFmtId="49" fontId="15" fillId="0" borderId="10">
      <alignment horizontal="center"/>
    </xf>
    <xf numFmtId="0" fontId="15" fillId="0" borderId="8"/>
    <xf numFmtId="49" fontId="19" fillId="0" borderId="9">
      <alignment horizontal="right"/>
    </xf>
    <xf numFmtId="0" fontId="5" fillId="0" borderId="7">
      <alignment horizontal="center"/>
    </xf>
    <xf numFmtId="0" fontId="16" fillId="0" borderId="0"/>
    <xf numFmtId="0" fontId="14" fillId="0" borderId="0"/>
    <xf numFmtId="0" fontId="12" fillId="0" borderId="0"/>
    <xf numFmtId="0" fontId="22" fillId="0" borderId="16"/>
    <xf numFmtId="0" fontId="14" fillId="0" borderId="6"/>
    <xf numFmtId="0" fontId="5" fillId="0" borderId="16">
      <alignment horizontal="center"/>
    </xf>
    <xf numFmtId="49" fontId="5" fillId="0" borderId="48">
      <alignment horizontal="center" vertical="center"/>
    </xf>
    <xf numFmtId="0" fontId="21" fillId="0" borderId="16">
      <alignment wrapText="1"/>
    </xf>
    <xf numFmtId="49" fontId="5" fillId="0" borderId="0">
      <alignment horizontal="left"/>
    </xf>
    <xf numFmtId="49" fontId="5" fillId="0" borderId="32">
      <alignment horizontal="center" vertical="center"/>
    </xf>
    <xf numFmtId="0" fontId="22" fillId="0" borderId="5"/>
    <xf numFmtId="49" fontId="5" fillId="0" borderId="42">
      <alignment horizontal="center" vertical="center"/>
    </xf>
    <xf numFmtId="49" fontId="12" fillId="0" borderId="32">
      <alignment horizontal="center" vertical="center"/>
    </xf>
    <xf numFmtId="0" fontId="5" fillId="0" borderId="48">
      <alignment horizontal="center" vertical="center"/>
    </xf>
    <xf numFmtId="0" fontId="5" fillId="0" borderId="32">
      <alignment horizontal="center" vertical="center"/>
    </xf>
    <xf numFmtId="0" fontId="21" fillId="0" borderId="4">
      <alignment wrapText="1"/>
    </xf>
    <xf numFmtId="0" fontId="5" fillId="0" borderId="5">
      <alignment horizontal="center"/>
    </xf>
    <xf numFmtId="49" fontId="5" fillId="0" borderId="59">
      <alignment horizontal="center" vertical="center"/>
    </xf>
    <xf numFmtId="0" fontId="21" fillId="0" borderId="5">
      <alignment wrapText="1"/>
    </xf>
    <xf numFmtId="0" fontId="12" fillId="0" borderId="22">
      <alignment horizontal="center" vertical="center"/>
    </xf>
    <xf numFmtId="49" fontId="5" fillId="0" borderId="5">
      <alignment horizontal="center" wrapText="1"/>
    </xf>
    <xf numFmtId="49" fontId="5" fillId="0" borderId="16">
      <alignment horizontal="center"/>
    </xf>
    <xf numFmtId="49" fontId="5" fillId="0" borderId="59">
      <alignment horizontal="center" vertical="center" wrapText="1"/>
    </xf>
    <xf numFmtId="0" fontId="5" fillId="0" borderId="42">
      <alignment horizontal="center" vertical="center"/>
    </xf>
    <xf numFmtId="4" fontId="5" fillId="0" borderId="0">
      <alignment horizontal="right"/>
    </xf>
    <xf numFmtId="49" fontId="5" fillId="0" borderId="42">
      <alignment horizontal="center" wrapText="1"/>
    </xf>
    <xf numFmtId="0" fontId="12" fillId="0" borderId="0">
      <alignment horizontal="center"/>
    </xf>
    <xf numFmtId="49" fontId="12" fillId="0" borderId="32">
      <alignment horizontal="center" vertical="center" wrapText="1"/>
    </xf>
    <xf numFmtId="0" fontId="12" fillId="0" borderId="16">
      <alignment horizontal="center" vertical="center" textRotation="90"/>
    </xf>
    <xf numFmtId="49" fontId="5" fillId="0" borderId="5">
      <alignment horizontal="left" vertical="center" wrapText="1" indent="3"/>
    </xf>
    <xf numFmtId="0" fontId="15" fillId="0" borderId="18"/>
    <xf numFmtId="4" fontId="5" fillId="0" borderId="58">
      <alignment horizontal="right"/>
    </xf>
    <xf numFmtId="0" fontId="12" fillId="0" borderId="5">
      <alignment horizontal="center" vertical="center" textRotation="90" wrapText="1"/>
    </xf>
    <xf numFmtId="49" fontId="5" fillId="0" borderId="57">
      <alignment horizontal="center" vertical="center" wrapText="1"/>
    </xf>
    <xf numFmtId="4" fontId="5" fillId="0" borderId="0">
      <alignment horizontal="right" shrinkToFit="1"/>
    </xf>
    <xf numFmtId="49" fontId="20" fillId="0" borderId="44">
      <alignment horizontal="left" vertical="center" wrapText="1"/>
    </xf>
    <xf numFmtId="0" fontId="5" fillId="0" borderId="29">
      <alignment horizontal="center" vertical="top"/>
    </xf>
    <xf numFmtId="0" fontId="5" fillId="0" borderId="27">
      <alignment horizontal="left" wrapText="1"/>
    </xf>
    <xf numFmtId="49" fontId="5" fillId="0" borderId="56">
      <alignment horizontal="left" vertical="center" wrapText="1" indent="3"/>
    </xf>
    <xf numFmtId="49" fontId="5" fillId="0" borderId="0">
      <alignment horizontal="center" vertical="center" wrapText="1"/>
    </xf>
    <xf numFmtId="49" fontId="5" fillId="0" borderId="55">
      <alignment horizontal="left" vertical="center" wrapText="1" indent="3"/>
    </xf>
    <xf numFmtId="49" fontId="5" fillId="0" borderId="0">
      <alignment horizontal="left" vertical="center" wrapText="1" indent="3"/>
    </xf>
    <xf numFmtId="4" fontId="5" fillId="0" borderId="54">
      <alignment horizontal="right"/>
    </xf>
    <xf numFmtId="49" fontId="5" fillId="0" borderId="53">
      <alignment horizontal="left" vertical="center" wrapText="1" indent="3"/>
    </xf>
    <xf numFmtId="0" fontId="5" fillId="0" borderId="0">
      <alignment vertical="center"/>
    </xf>
    <xf numFmtId="0" fontId="16" fillId="0" borderId="11"/>
    <xf numFmtId="49" fontId="5" fillId="0" borderId="5">
      <alignment horizontal="left"/>
    </xf>
    <xf numFmtId="0" fontId="5" fillId="0" borderId="28">
      <alignment horizontal="center" vertical="center"/>
    </xf>
    <xf numFmtId="0" fontId="5" fillId="0" borderId="24"/>
    <xf numFmtId="4" fontId="5" fillId="0" borderId="18">
      <alignment horizontal="right"/>
    </xf>
    <xf numFmtId="49" fontId="12" fillId="0" borderId="22">
      <alignment horizontal="center"/>
    </xf>
    <xf numFmtId="0" fontId="12" fillId="0" borderId="42">
      <alignment horizontal="center" vertical="center"/>
    </xf>
    <xf numFmtId="0" fontId="5" fillId="0" borderId="31"/>
    <xf numFmtId="49" fontId="5" fillId="0" borderId="18">
      <alignment horizontal="center" vertical="center" wrapText="1"/>
    </xf>
    <xf numFmtId="0" fontId="12" fillId="0" borderId="43"/>
    <xf numFmtId="49" fontId="20" fillId="0" borderId="50">
      <alignment horizontal="left" vertical="center" wrapText="1"/>
    </xf>
    <xf numFmtId="49" fontId="5" fillId="0" borderId="52">
      <alignment horizontal="left" vertical="center" wrapText="1" indent="2"/>
    </xf>
    <xf numFmtId="49" fontId="5" fillId="0" borderId="16">
      <alignment horizontal="left" vertical="center" wrapText="1" indent="3"/>
    </xf>
    <xf numFmtId="49" fontId="5" fillId="0" borderId="4">
      <alignment horizontal="center" vertical="top" wrapText="1"/>
    </xf>
    <xf numFmtId="0" fontId="12" fillId="0" borderId="16">
      <alignment horizontal="center" vertical="center" textRotation="90" wrapText="1"/>
    </xf>
    <xf numFmtId="4" fontId="5" fillId="0" borderId="51">
      <alignment horizontal="right"/>
    </xf>
    <xf numFmtId="4" fontId="5" fillId="0" borderId="49">
      <alignment horizontal="right"/>
    </xf>
    <xf numFmtId="0" fontId="5" fillId="0" borderId="34">
      <alignment horizontal="left" wrapText="1" indent="1"/>
    </xf>
    <xf numFmtId="49" fontId="12" fillId="0" borderId="22">
      <alignment horizontal="center" vertical="center" wrapText="1"/>
    </xf>
    <xf numFmtId="0" fontId="15" fillId="0" borderId="41"/>
    <xf numFmtId="0" fontId="5" fillId="0" borderId="0">
      <alignment horizontal="center" wrapText="1"/>
    </xf>
    <xf numFmtId="0" fontId="20" fillId="0" borderId="50">
      <alignment horizontal="left" vertical="center" wrapText="1"/>
    </xf>
    <xf numFmtId="0" fontId="15" fillId="0" borderId="29"/>
    <xf numFmtId="49" fontId="5" fillId="0" borderId="29">
      <alignment horizontal="center" vertical="center" wrapText="1"/>
    </xf>
    <xf numFmtId="4" fontId="5" fillId="0" borderId="5">
      <alignment horizontal="right"/>
    </xf>
    <xf numFmtId="4" fontId="5" fillId="0" borderId="7">
      <alignment horizontal="right"/>
    </xf>
    <xf numFmtId="0" fontId="5" fillId="0" borderId="30">
      <alignment horizontal="left" wrapText="1"/>
    </xf>
    <xf numFmtId="0" fontId="12" fillId="0" borderId="4">
      <alignment horizontal="center" vertical="center" textRotation="90"/>
    </xf>
    <xf numFmtId="0" fontId="5" fillId="0" borderId="4">
      <alignment horizontal="center" vertical="top"/>
    </xf>
    <xf numFmtId="0" fontId="5" fillId="0" borderId="61"/>
    <xf numFmtId="0" fontId="5" fillId="0" borderId="60"/>
    <xf numFmtId="49" fontId="5" fillId="0" borderId="41">
      <alignment horizontal="center"/>
    </xf>
    <xf numFmtId="49" fontId="5" fillId="0" borderId="48">
      <alignment horizontal="center" vertical="center" wrapText="1"/>
    </xf>
    <xf numFmtId="0" fontId="5" fillId="0" borderId="4">
      <alignment horizontal="center" vertical="top" wrapText="1"/>
    </xf>
    <xf numFmtId="49" fontId="5" fillId="0" borderId="20">
      <alignment horizontal="center"/>
    </xf>
    <xf numFmtId="0" fontId="5" fillId="0" borderId="41"/>
    <xf numFmtId="49" fontId="5" fillId="0" borderId="5">
      <alignment horizontal="center" vertical="center" wrapText="1"/>
    </xf>
    <xf numFmtId="0" fontId="20" fillId="0" borderId="43">
      <alignment horizontal="left" vertical="center" wrapText="1"/>
    </xf>
    <xf numFmtId="49" fontId="5" fillId="0" borderId="47">
      <alignment horizontal="left" vertical="center" wrapText="1" indent="3"/>
    </xf>
    <xf numFmtId="49" fontId="5" fillId="0" borderId="32">
      <alignment horizontal="center" vertical="center" wrapText="1"/>
    </xf>
    <xf numFmtId="49" fontId="5" fillId="0" borderId="44">
      <alignment horizontal="left" vertical="center" wrapText="1" indent="3"/>
    </xf>
    <xf numFmtId="49" fontId="5" fillId="0" borderId="42">
      <alignment horizontal="center" vertical="center" wrapText="1"/>
    </xf>
    <xf numFmtId="49" fontId="5" fillId="0" borderId="46">
      <alignment horizontal="left" vertical="center" wrapText="1" indent="3"/>
    </xf>
    <xf numFmtId="4" fontId="5" fillId="0" borderId="41">
      <alignment horizontal="right"/>
    </xf>
    <xf numFmtId="4" fontId="5" fillId="0" borderId="29">
      <alignment horizontal="right"/>
    </xf>
    <xf numFmtId="0" fontId="5" fillId="0" borderId="29"/>
    <xf numFmtId="49" fontId="5" fillId="0" borderId="28">
      <alignment horizontal="center" vertical="center" wrapText="1"/>
    </xf>
    <xf numFmtId="49" fontId="5" fillId="0" borderId="45">
      <alignment horizontal="left" vertical="center" wrapText="1" indent="2"/>
    </xf>
    <xf numFmtId="0" fontId="12" fillId="0" borderId="19">
      <alignment horizontal="center" vertical="center" textRotation="90" wrapText="1"/>
    </xf>
    <xf numFmtId="0" fontId="5" fillId="0" borderId="30">
      <alignment horizontal="left" wrapText="1" indent="2"/>
    </xf>
    <xf numFmtId="0" fontId="5" fillId="0" borderId="36">
      <alignment horizontal="left" wrapText="1" indent="1"/>
    </xf>
    <xf numFmtId="0" fontId="15" fillId="0" borderId="5"/>
    <xf numFmtId="0" fontId="5" fillId="0" borderId="27">
      <alignment horizontal="left" wrapText="1" indent="2"/>
    </xf>
    <xf numFmtId="0" fontId="12" fillId="0" borderId="19">
      <alignment horizontal="center" vertical="center" textRotation="90"/>
    </xf>
    <xf numFmtId="0" fontId="15" fillId="0" borderId="16"/>
    <xf numFmtId="0" fontId="12" fillId="0" borderId="5"/>
    <xf numFmtId="0" fontId="12" fillId="0" borderId="5">
      <alignment horizontal="center" vertical="center" textRotation="90"/>
    </xf>
    <xf numFmtId="49" fontId="5" fillId="0" borderId="42">
      <alignment horizontal="center"/>
    </xf>
    <xf numFmtId="0" fontId="15" fillId="3" borderId="0"/>
    <xf numFmtId="0" fontId="16" fillId="0" borderId="0"/>
    <xf numFmtId="0" fontId="16" fillId="0" borderId="0"/>
    <xf numFmtId="0" fontId="16" fillId="0" borderId="0"/>
    <xf numFmtId="0" fontId="12" fillId="0" borderId="12">
      <alignment horizontal="left" wrapText="1"/>
    </xf>
    <xf numFmtId="4" fontId="5" fillId="0" borderId="35">
      <alignment horizontal="right"/>
    </xf>
    <xf numFmtId="0" fontId="12" fillId="0" borderId="0"/>
    <xf numFmtId="0" fontId="13" fillId="0" borderId="0">
      <alignment horizontal="center" wrapText="1"/>
    </xf>
    <xf numFmtId="0" fontId="14" fillId="0" borderId="5"/>
    <xf numFmtId="0" fontId="14" fillId="0" borderId="0"/>
    <xf numFmtId="0" fontId="15" fillId="0" borderId="0"/>
    <xf numFmtId="0" fontId="13" fillId="0" borderId="0">
      <alignment horizontal="left" wrapText="1"/>
    </xf>
    <xf numFmtId="0" fontId="16" fillId="0" borderId="0"/>
    <xf numFmtId="0" fontId="17" fillId="0" borderId="0"/>
    <xf numFmtId="0" fontId="14" fillId="0" borderId="6"/>
    <xf numFmtId="0" fontId="5" fillId="0" borderId="7">
      <alignment horizontal="center"/>
    </xf>
    <xf numFmtId="0" fontId="15" fillId="0" borderId="8"/>
    <xf numFmtId="0" fontId="5" fillId="0" borderId="0">
      <alignment horizontal="left"/>
    </xf>
    <xf numFmtId="0" fontId="18" fillId="0" borderId="0">
      <alignment horizontal="center" vertical="top"/>
    </xf>
    <xf numFmtId="49" fontId="19" fillId="0" borderId="9">
      <alignment horizontal="right"/>
    </xf>
    <xf numFmtId="49" fontId="15" fillId="0" borderId="10">
      <alignment horizontal="center"/>
    </xf>
    <xf numFmtId="0" fontId="15" fillId="0" borderId="11"/>
    <xf numFmtId="49" fontId="15" fillId="0" borderId="0"/>
    <xf numFmtId="49" fontId="5" fillId="0" borderId="0">
      <alignment horizontal="right"/>
    </xf>
    <xf numFmtId="0" fontId="5" fillId="0" borderId="0"/>
    <xf numFmtId="0" fontId="5" fillId="0" borderId="0">
      <alignment horizontal="center"/>
    </xf>
    <xf numFmtId="0" fontId="5" fillId="0" borderId="9">
      <alignment horizontal="right"/>
    </xf>
    <xf numFmtId="164" fontId="5" fillId="0" borderId="12">
      <alignment horizontal="center"/>
    </xf>
    <xf numFmtId="49" fontId="5" fillId="0" borderId="0"/>
    <xf numFmtId="0" fontId="5" fillId="0" borderId="0">
      <alignment horizontal="right"/>
    </xf>
    <xf numFmtId="0" fontId="5" fillId="0" borderId="13">
      <alignment horizontal="center"/>
    </xf>
    <xf numFmtId="0" fontId="5" fillId="0" borderId="5">
      <alignment wrapText="1"/>
    </xf>
    <xf numFmtId="49" fontId="5" fillId="0" borderId="14">
      <alignment horizontal="center"/>
    </xf>
    <xf numFmtId="0" fontId="5" fillId="0" borderId="15">
      <alignment wrapText="1"/>
    </xf>
    <xf numFmtId="49" fontId="5" fillId="0" borderId="12">
      <alignment horizontal="center"/>
    </xf>
    <xf numFmtId="0" fontId="5" fillId="0" borderId="16">
      <alignment horizontal="left"/>
    </xf>
    <xf numFmtId="49" fontId="5" fillId="0" borderId="16"/>
    <xf numFmtId="0" fontId="5" fillId="0" borderId="12">
      <alignment horizontal="center"/>
    </xf>
    <xf numFmtId="49" fontId="5" fillId="0" borderId="17">
      <alignment horizontal="center"/>
    </xf>
    <xf numFmtId="0" fontId="16" fillId="0" borderId="18"/>
    <xf numFmtId="49" fontId="5" fillId="0" borderId="4">
      <alignment horizontal="center" vertical="center" wrapText="1"/>
    </xf>
    <xf numFmtId="49" fontId="5" fillId="0" borderId="19">
      <alignment horizontal="center" vertical="center" wrapText="1"/>
    </xf>
    <xf numFmtId="49" fontId="5" fillId="0" borderId="20">
      <alignment horizontal="center" vertical="center" wrapText="1"/>
    </xf>
    <xf numFmtId="49" fontId="5" fillId="0" borderId="7">
      <alignment horizontal="center" vertical="center" wrapText="1"/>
    </xf>
    <xf numFmtId="0" fontId="5" fillId="0" borderId="21">
      <alignment horizontal="left" wrapText="1"/>
    </xf>
    <xf numFmtId="49" fontId="5" fillId="0" borderId="22">
      <alignment horizontal="center" wrapText="1"/>
    </xf>
    <xf numFmtId="49" fontId="5" fillId="0" borderId="23">
      <alignment horizontal="center"/>
    </xf>
    <xf numFmtId="4" fontId="5" fillId="0" borderId="4">
      <alignment horizontal="right"/>
    </xf>
    <xf numFmtId="4" fontId="5" fillId="0" borderId="24">
      <alignment horizontal="right"/>
    </xf>
    <xf numFmtId="0" fontId="5" fillId="0" borderId="25">
      <alignment horizontal="left" wrapText="1"/>
    </xf>
    <xf numFmtId="4" fontId="5" fillId="0" borderId="26">
      <alignment horizontal="right"/>
    </xf>
    <xf numFmtId="0" fontId="5" fillId="0" borderId="27">
      <alignment horizontal="left" wrapText="1" indent="1"/>
    </xf>
    <xf numFmtId="49" fontId="5" fillId="0" borderId="28">
      <alignment horizontal="center" wrapText="1"/>
    </xf>
    <xf numFmtId="49" fontId="5" fillId="0" borderId="29">
      <alignment horizontal="center"/>
    </xf>
    <xf numFmtId="0" fontId="5" fillId="0" borderId="30">
      <alignment horizontal="left" wrapText="1" indent="1"/>
    </xf>
    <xf numFmtId="49" fontId="5" fillId="0" borderId="31">
      <alignment horizontal="center"/>
    </xf>
    <xf numFmtId="49" fontId="5" fillId="0" borderId="8">
      <alignment horizontal="center"/>
    </xf>
    <xf numFmtId="49" fontId="5" fillId="0" borderId="0">
      <alignment horizontal="center"/>
    </xf>
    <xf numFmtId="0" fontId="5" fillId="0" borderId="24">
      <alignment horizontal="left" wrapText="1" indent="2"/>
    </xf>
    <xf numFmtId="49" fontId="5" fillId="0" borderId="32">
      <alignment horizontal="center"/>
    </xf>
    <xf numFmtId="49" fontId="5" fillId="0" borderId="4">
      <alignment horizontal="center"/>
    </xf>
    <xf numFmtId="0" fontId="5" fillId="0" borderId="33">
      <alignment horizontal="left" wrapText="1" indent="2"/>
    </xf>
    <xf numFmtId="0" fontId="5" fillId="0" borderId="18"/>
    <xf numFmtId="0" fontId="5" fillId="2" borderId="18"/>
    <xf numFmtId="0" fontId="5" fillId="2" borderId="0"/>
    <xf numFmtId="0" fontId="5" fillId="0" borderId="0">
      <alignment horizontal="left" wrapText="1"/>
    </xf>
    <xf numFmtId="49" fontId="5" fillId="0" borderId="0">
      <alignment horizontal="center" wrapText="1"/>
    </xf>
    <xf numFmtId="0" fontId="5" fillId="0" borderId="5">
      <alignment horizontal="left"/>
    </xf>
    <xf numFmtId="49" fontId="5" fillId="0" borderId="5"/>
    <xf numFmtId="0" fontId="5" fillId="0" borderId="5"/>
    <xf numFmtId="0" fontId="5" fillId="0" borderId="34">
      <alignment horizontal="left" wrapText="1"/>
    </xf>
    <xf numFmtId="49" fontId="5" fillId="0" borderId="23">
      <alignment horizontal="center" wrapText="1"/>
    </xf>
    <xf numFmtId="4" fontId="5" fillId="0" borderId="20">
      <alignment horizontal="right"/>
    </xf>
    <xf numFmtId="4" fontId="5" fillId="0" borderId="35">
      <alignment horizontal="right"/>
    </xf>
    <xf numFmtId="0" fontId="5" fillId="0" borderId="36">
      <alignment horizontal="left" wrapText="1"/>
    </xf>
    <xf numFmtId="49" fontId="5" fillId="0" borderId="32">
      <alignment horizontal="center" wrapText="1"/>
    </xf>
    <xf numFmtId="49" fontId="5" fillId="0" borderId="24">
      <alignment horizontal="center"/>
    </xf>
    <xf numFmtId="0" fontId="5" fillId="0" borderId="15"/>
    <xf numFmtId="0" fontId="5" fillId="0" borderId="37"/>
    <xf numFmtId="0" fontId="12" fillId="0" borderId="33">
      <alignment horizontal="left" wrapText="1"/>
    </xf>
    <xf numFmtId="0" fontId="5" fillId="0" borderId="38">
      <alignment horizontal="center" wrapText="1"/>
    </xf>
    <xf numFmtId="49" fontId="5" fillId="0" borderId="39">
      <alignment horizontal="center" wrapText="1"/>
    </xf>
    <xf numFmtId="4" fontId="5" fillId="0" borderId="23">
      <alignment horizontal="right"/>
    </xf>
    <xf numFmtId="4" fontId="5" fillId="0" borderId="40">
      <alignment horizontal="right"/>
    </xf>
    <xf numFmtId="0" fontId="12" fillId="0" borderId="12">
      <alignment horizontal="left" wrapText="1"/>
    </xf>
    <xf numFmtId="0" fontId="15" fillId="0" borderId="18"/>
    <xf numFmtId="0" fontId="5" fillId="0" borderId="0">
      <alignment horizontal="center" wrapText="1"/>
    </xf>
    <xf numFmtId="0" fontId="12" fillId="0" borderId="0">
      <alignment horizontal="center"/>
    </xf>
    <xf numFmtId="0" fontId="12" fillId="0" borderId="5"/>
    <xf numFmtId="49" fontId="5" fillId="0" borderId="5">
      <alignment horizontal="left"/>
    </xf>
    <xf numFmtId="49" fontId="5" fillId="0" borderId="20">
      <alignment horizontal="center"/>
    </xf>
    <xf numFmtId="0" fontId="5" fillId="0" borderId="27">
      <alignment horizontal="left" wrapText="1"/>
    </xf>
    <xf numFmtId="49" fontId="5" fillId="0" borderId="41">
      <alignment horizontal="center"/>
    </xf>
    <xf numFmtId="0" fontId="5" fillId="0" borderId="30">
      <alignment horizontal="left" wrapText="1"/>
    </xf>
    <xf numFmtId="0" fontId="15" fillId="0" borderId="29"/>
    <xf numFmtId="0" fontId="15" fillId="0" borderId="41"/>
    <xf numFmtId="0" fontId="5" fillId="0" borderId="34">
      <alignment horizontal="left" wrapText="1" indent="1"/>
    </xf>
    <xf numFmtId="49" fontId="5" fillId="0" borderId="42">
      <alignment horizontal="center" wrapText="1"/>
    </xf>
    <xf numFmtId="0" fontId="5" fillId="0" borderId="36">
      <alignment horizontal="left" wrapText="1" indent="1"/>
    </xf>
    <xf numFmtId="0" fontId="5" fillId="0" borderId="27">
      <alignment horizontal="left" wrapText="1" indent="2"/>
    </xf>
    <xf numFmtId="0" fontId="5" fillId="0" borderId="30">
      <alignment horizontal="left" wrapText="1" indent="2"/>
    </xf>
    <xf numFmtId="49" fontId="5" fillId="0" borderId="42">
      <alignment horizontal="center"/>
    </xf>
    <xf numFmtId="0" fontId="15" fillId="0" borderId="16"/>
    <xf numFmtId="0" fontId="15" fillId="0" borderId="5"/>
    <xf numFmtId="0" fontId="12" fillId="0" borderId="19">
      <alignment horizontal="center" vertical="center" textRotation="90" wrapText="1"/>
    </xf>
    <xf numFmtId="0" fontId="5" fillId="0" borderId="4">
      <alignment horizontal="center" vertical="top" wrapText="1"/>
    </xf>
    <xf numFmtId="0" fontId="5" fillId="0" borderId="29">
      <alignment horizontal="center" vertical="top"/>
    </xf>
    <xf numFmtId="0" fontId="5" fillId="0" borderId="4">
      <alignment horizontal="center" vertical="top"/>
    </xf>
    <xf numFmtId="49" fontId="5" fillId="0" borderId="4">
      <alignment horizontal="center" vertical="top" wrapText="1"/>
    </xf>
    <xf numFmtId="0" fontId="12" fillId="0" borderId="43"/>
    <xf numFmtId="49" fontId="12" fillId="0" borderId="22">
      <alignment horizontal="center"/>
    </xf>
    <xf numFmtId="0" fontId="16" fillId="0" borderId="11"/>
    <xf numFmtId="49" fontId="20" fillId="0" borderId="44">
      <alignment horizontal="left" vertical="center" wrapText="1"/>
    </xf>
    <xf numFmtId="49" fontId="12" fillId="0" borderId="32">
      <alignment horizontal="center" vertical="center" wrapText="1"/>
    </xf>
    <xf numFmtId="49" fontId="5" fillId="0" borderId="45">
      <alignment horizontal="left" vertical="center" wrapText="1" indent="2"/>
    </xf>
    <xf numFmtId="49" fontId="5" fillId="0" borderId="28">
      <alignment horizontal="center" vertical="center" wrapText="1"/>
    </xf>
    <xf numFmtId="0" fontId="5" fillId="0" borderId="29"/>
    <xf numFmtId="4" fontId="5" fillId="0" borderId="29">
      <alignment horizontal="right"/>
    </xf>
    <xf numFmtId="4" fontId="5" fillId="0" borderId="41">
      <alignment horizontal="right"/>
    </xf>
    <xf numFmtId="49" fontId="5" fillId="0" borderId="46">
      <alignment horizontal="left" vertical="center" wrapText="1" indent="3"/>
    </xf>
    <xf numFmtId="49" fontId="5" fillId="0" borderId="42">
      <alignment horizontal="center" vertical="center" wrapText="1"/>
    </xf>
    <xf numFmtId="49" fontId="5" fillId="0" borderId="44">
      <alignment horizontal="left" vertical="center" wrapText="1" indent="3"/>
    </xf>
    <xf numFmtId="49" fontId="5" fillId="0" borderId="32">
      <alignment horizontal="center" vertical="center" wrapText="1"/>
    </xf>
    <xf numFmtId="49" fontId="5" fillId="0" borderId="47">
      <alignment horizontal="left" vertical="center" wrapText="1" indent="3"/>
    </xf>
    <xf numFmtId="0" fontId="20" fillId="0" borderId="43">
      <alignment horizontal="left" vertical="center" wrapText="1"/>
    </xf>
    <xf numFmtId="49" fontId="5" fillId="0" borderId="48">
      <alignment horizontal="center" vertical="center" wrapText="1"/>
    </xf>
    <xf numFmtId="4" fontId="5" fillId="0" borderId="7">
      <alignment horizontal="right"/>
    </xf>
    <xf numFmtId="4" fontId="5" fillId="0" borderId="49">
      <alignment horizontal="right"/>
    </xf>
    <xf numFmtId="0" fontId="12" fillId="0" borderId="16">
      <alignment horizontal="center" vertical="center" textRotation="90" wrapText="1"/>
    </xf>
    <xf numFmtId="49" fontId="5" fillId="0" borderId="16">
      <alignment horizontal="left" vertical="center" wrapText="1" indent="3"/>
    </xf>
    <xf numFmtId="49" fontId="5" fillId="0" borderId="18">
      <alignment horizontal="center" vertical="center" wrapText="1"/>
    </xf>
    <xf numFmtId="4" fontId="5" fillId="0" borderId="18">
      <alignment horizontal="right"/>
    </xf>
    <xf numFmtId="0" fontId="5" fillId="0" borderId="0">
      <alignment vertical="center"/>
    </xf>
    <xf numFmtId="49" fontId="5" fillId="0" borderId="0">
      <alignment horizontal="left" vertical="center" wrapText="1" indent="3"/>
    </xf>
    <xf numFmtId="49" fontId="5" fillId="0" borderId="0">
      <alignment horizontal="center" vertical="center" wrapText="1"/>
    </xf>
    <xf numFmtId="4" fontId="5" fillId="0" borderId="0">
      <alignment horizontal="right" shrinkToFit="1"/>
    </xf>
    <xf numFmtId="0" fontId="12" fillId="0" borderId="5">
      <alignment horizontal="center" vertical="center" textRotation="90" wrapText="1"/>
    </xf>
    <xf numFmtId="49" fontId="5" fillId="0" borderId="5">
      <alignment horizontal="left" vertical="center" wrapText="1" indent="3"/>
    </xf>
    <xf numFmtId="49" fontId="5" fillId="0" borderId="5">
      <alignment horizontal="center" vertical="center" wrapText="1"/>
    </xf>
    <xf numFmtId="4" fontId="5" fillId="0" borderId="5">
      <alignment horizontal="right"/>
    </xf>
    <xf numFmtId="49" fontId="5" fillId="0" borderId="29">
      <alignment horizontal="center" vertical="center" wrapText="1"/>
    </xf>
    <xf numFmtId="0" fontId="20" fillId="0" borderId="50">
      <alignment horizontal="left" vertical="center" wrapText="1"/>
    </xf>
    <xf numFmtId="49" fontId="12" fillId="0" borderId="22">
      <alignment horizontal="center" vertical="center" wrapText="1"/>
    </xf>
    <xf numFmtId="4" fontId="5" fillId="0" borderId="51">
      <alignment horizontal="right"/>
    </xf>
    <xf numFmtId="49" fontId="5" fillId="0" borderId="52">
      <alignment horizontal="left" vertical="center" wrapText="1" indent="2"/>
    </xf>
    <xf numFmtId="0" fontId="5" fillId="0" borderId="31"/>
    <xf numFmtId="0" fontId="5" fillId="0" borderId="24"/>
    <xf numFmtId="49" fontId="5" fillId="0" borderId="53">
      <alignment horizontal="left" vertical="center" wrapText="1" indent="3"/>
    </xf>
    <xf numFmtId="4" fontId="5" fillId="0" borderId="54">
      <alignment horizontal="right"/>
    </xf>
    <xf numFmtId="49" fontId="5" fillId="0" borderId="55">
      <alignment horizontal="left" vertical="center" wrapText="1" indent="3"/>
    </xf>
    <xf numFmtId="49" fontId="5" fillId="0" borderId="56">
      <alignment horizontal="left" vertical="center" wrapText="1" indent="3"/>
    </xf>
    <xf numFmtId="49" fontId="5" fillId="0" borderId="57">
      <alignment horizontal="center" vertical="center" wrapText="1"/>
    </xf>
    <xf numFmtId="4" fontId="5" fillId="0" borderId="58">
      <alignment horizontal="right"/>
    </xf>
    <xf numFmtId="0" fontId="12" fillId="0" borderId="16">
      <alignment horizontal="center" vertical="center" textRotation="90"/>
    </xf>
    <xf numFmtId="4" fontId="5" fillId="0" borderId="0">
      <alignment horizontal="right"/>
    </xf>
    <xf numFmtId="0" fontId="12" fillId="0" borderId="5">
      <alignment horizontal="center" vertical="center" textRotation="90"/>
    </xf>
    <xf numFmtId="0" fontId="12" fillId="0" borderId="19">
      <alignment horizontal="center" vertical="center" textRotation="90"/>
    </xf>
    <xf numFmtId="0" fontId="5" fillId="0" borderId="41"/>
    <xf numFmtId="49" fontId="5" fillId="0" borderId="59">
      <alignment horizontal="center" vertical="center" wrapText="1"/>
    </xf>
    <xf numFmtId="0" fontId="5" fillId="0" borderId="60"/>
    <xf numFmtId="0" fontId="5" fillId="0" borderId="61"/>
    <xf numFmtId="0" fontId="12" fillId="0" borderId="4">
      <alignment horizontal="center" vertical="center" textRotation="90"/>
    </xf>
    <xf numFmtId="49" fontId="20" fillId="0" borderId="50">
      <alignment horizontal="left" vertical="center" wrapText="1"/>
    </xf>
    <xf numFmtId="0" fontId="12" fillId="0" borderId="42">
      <alignment horizontal="center" vertical="center"/>
    </xf>
    <xf numFmtId="0" fontId="5" fillId="0" borderId="28">
      <alignment horizontal="center" vertical="center"/>
    </xf>
    <xf numFmtId="0" fontId="5" fillId="0" borderId="42">
      <alignment horizontal="center" vertical="center"/>
    </xf>
    <xf numFmtId="0" fontId="5" fillId="0" borderId="32">
      <alignment horizontal="center" vertical="center"/>
    </xf>
    <xf numFmtId="0" fontId="5" fillId="0" borderId="48">
      <alignment horizontal="center" vertical="center"/>
    </xf>
    <xf numFmtId="0" fontId="12" fillId="0" borderId="22">
      <alignment horizontal="center" vertical="center"/>
    </xf>
    <xf numFmtId="49" fontId="12" fillId="0" borderId="32">
      <alignment horizontal="center" vertical="center"/>
    </xf>
    <xf numFmtId="49" fontId="5" fillId="0" borderId="59">
      <alignment horizontal="center" vertical="center"/>
    </xf>
    <xf numFmtId="49" fontId="5" fillId="0" borderId="42">
      <alignment horizontal="center" vertical="center"/>
    </xf>
    <xf numFmtId="49" fontId="5" fillId="0" borderId="32">
      <alignment horizontal="center" vertical="center"/>
    </xf>
    <xf numFmtId="49" fontId="5" fillId="0" borderId="48">
      <alignment horizontal="center" vertical="center"/>
    </xf>
    <xf numFmtId="49" fontId="5" fillId="0" borderId="5">
      <alignment horizontal="center" wrapText="1"/>
    </xf>
    <xf numFmtId="0" fontId="5" fillId="0" borderId="5">
      <alignment horizontal="center"/>
    </xf>
    <xf numFmtId="49" fontId="5" fillId="0" borderId="0">
      <alignment horizontal="left"/>
    </xf>
    <xf numFmtId="0" fontId="5" fillId="0" borderId="16">
      <alignment horizontal="center"/>
    </xf>
    <xf numFmtId="49" fontId="5" fillId="0" borderId="16">
      <alignment horizontal="center"/>
    </xf>
    <xf numFmtId="0" fontId="21" fillId="0" borderId="5">
      <alignment wrapText="1"/>
    </xf>
    <xf numFmtId="0" fontId="22" fillId="0" borderId="5"/>
    <xf numFmtId="0" fontId="21" fillId="0" borderId="4">
      <alignment wrapText="1"/>
    </xf>
    <xf numFmtId="0" fontId="21" fillId="0" borderId="16">
      <alignment wrapText="1"/>
    </xf>
    <xf numFmtId="0" fontId="22" fillId="0" borderId="16"/>
    <xf numFmtId="0" fontId="16" fillId="0" borderId="0"/>
    <xf numFmtId="0" fontId="16" fillId="0" borderId="0"/>
    <xf numFmtId="0" fontId="15" fillId="3" borderId="0"/>
    <xf numFmtId="0" fontId="16" fillId="0" borderId="0"/>
    <xf numFmtId="0" fontId="12" fillId="0" borderId="0"/>
    <xf numFmtId="0" fontId="13" fillId="0" borderId="0">
      <alignment horizontal="center" wrapText="1"/>
    </xf>
    <xf numFmtId="0" fontId="14" fillId="0" borderId="5"/>
    <xf numFmtId="0" fontId="14" fillId="0" borderId="0"/>
    <xf numFmtId="0" fontId="15" fillId="0" borderId="0"/>
    <xf numFmtId="0" fontId="13" fillId="0" borderId="0">
      <alignment horizontal="left" wrapText="1"/>
    </xf>
    <xf numFmtId="0" fontId="16" fillId="0" borderId="0"/>
    <xf numFmtId="0" fontId="17" fillId="0" borderId="0"/>
    <xf numFmtId="0" fontId="14" fillId="0" borderId="6"/>
    <xf numFmtId="0" fontId="5" fillId="0" borderId="7">
      <alignment horizontal="center"/>
    </xf>
    <xf numFmtId="0" fontId="15" fillId="0" borderId="8"/>
    <xf numFmtId="0" fontId="5" fillId="0" borderId="0">
      <alignment horizontal="left"/>
    </xf>
    <xf numFmtId="0" fontId="18" fillId="0" borderId="0">
      <alignment horizontal="center" vertical="top"/>
    </xf>
    <xf numFmtId="49" fontId="19" fillId="0" borderId="9">
      <alignment horizontal="right"/>
    </xf>
    <xf numFmtId="49" fontId="15" fillId="0" borderId="10">
      <alignment horizontal="center"/>
    </xf>
    <xf numFmtId="0" fontId="15" fillId="0" borderId="11"/>
    <xf numFmtId="49" fontId="15" fillId="0" borderId="0"/>
    <xf numFmtId="49" fontId="5" fillId="0" borderId="0">
      <alignment horizontal="right"/>
    </xf>
    <xf numFmtId="0" fontId="5" fillId="0" borderId="0"/>
    <xf numFmtId="0" fontId="5" fillId="0" borderId="0">
      <alignment horizontal="center"/>
    </xf>
    <xf numFmtId="0" fontId="5" fillId="0" borderId="9">
      <alignment horizontal="right"/>
    </xf>
    <xf numFmtId="164" fontId="5" fillId="0" borderId="12">
      <alignment horizontal="center"/>
    </xf>
    <xf numFmtId="49" fontId="5" fillId="0" borderId="0"/>
    <xf numFmtId="0" fontId="5" fillId="0" borderId="0">
      <alignment horizontal="right"/>
    </xf>
    <xf numFmtId="0" fontId="5" fillId="0" borderId="13">
      <alignment horizontal="center"/>
    </xf>
    <xf numFmtId="0" fontId="5" fillId="0" borderId="5">
      <alignment wrapText="1"/>
    </xf>
    <xf numFmtId="49" fontId="5" fillId="0" borderId="14">
      <alignment horizontal="center"/>
    </xf>
    <xf numFmtId="0" fontId="5" fillId="0" borderId="15">
      <alignment wrapText="1"/>
    </xf>
    <xf numFmtId="49" fontId="5" fillId="0" borderId="12">
      <alignment horizontal="center"/>
    </xf>
    <xf numFmtId="0" fontId="5" fillId="0" borderId="16">
      <alignment horizontal="left"/>
    </xf>
    <xf numFmtId="49" fontId="5" fillId="0" borderId="16"/>
    <xf numFmtId="0" fontId="5" fillId="0" borderId="12">
      <alignment horizontal="center"/>
    </xf>
    <xf numFmtId="49" fontId="5" fillId="0" borderId="17">
      <alignment horizontal="center"/>
    </xf>
    <xf numFmtId="0" fontId="16" fillId="0" borderId="18"/>
    <xf numFmtId="49" fontId="5" fillId="0" borderId="4">
      <alignment horizontal="center" vertical="center" wrapText="1"/>
    </xf>
    <xf numFmtId="49" fontId="5" fillId="0" borderId="19">
      <alignment horizontal="center" vertical="center" wrapText="1"/>
    </xf>
    <xf numFmtId="49" fontId="5" fillId="0" borderId="20">
      <alignment horizontal="center" vertical="center" wrapText="1"/>
    </xf>
    <xf numFmtId="49" fontId="5" fillId="0" borderId="7">
      <alignment horizontal="center" vertical="center" wrapText="1"/>
    </xf>
    <xf numFmtId="0" fontId="5" fillId="0" borderId="21">
      <alignment horizontal="left" wrapText="1"/>
    </xf>
    <xf numFmtId="49" fontId="5" fillId="0" borderId="22">
      <alignment horizontal="center" wrapText="1"/>
    </xf>
    <xf numFmtId="49" fontId="5" fillId="0" borderId="23">
      <alignment horizontal="center"/>
    </xf>
    <xf numFmtId="4" fontId="5" fillId="0" borderId="4">
      <alignment horizontal="right"/>
    </xf>
    <xf numFmtId="4" fontId="5" fillId="0" borderId="24">
      <alignment horizontal="right"/>
    </xf>
    <xf numFmtId="0" fontId="5" fillId="0" borderId="25">
      <alignment horizontal="left" wrapText="1"/>
    </xf>
    <xf numFmtId="4" fontId="5" fillId="0" borderId="26">
      <alignment horizontal="right"/>
    </xf>
    <xf numFmtId="0" fontId="5" fillId="0" borderId="27">
      <alignment horizontal="left" wrapText="1" indent="1"/>
    </xf>
    <xf numFmtId="49" fontId="5" fillId="0" borderId="28">
      <alignment horizontal="center" wrapText="1"/>
    </xf>
    <xf numFmtId="49" fontId="5" fillId="0" borderId="29">
      <alignment horizontal="center"/>
    </xf>
    <xf numFmtId="0" fontId="5" fillId="0" borderId="30">
      <alignment horizontal="left" wrapText="1" indent="1"/>
    </xf>
    <xf numFmtId="49" fontId="5" fillId="0" borderId="31">
      <alignment horizontal="center"/>
    </xf>
    <xf numFmtId="49" fontId="5" fillId="0" borderId="8">
      <alignment horizontal="center"/>
    </xf>
    <xf numFmtId="49" fontId="5" fillId="0" borderId="0">
      <alignment horizontal="center"/>
    </xf>
    <xf numFmtId="0" fontId="5" fillId="0" borderId="24">
      <alignment horizontal="left" wrapText="1" indent="2"/>
    </xf>
    <xf numFmtId="49" fontId="5" fillId="0" borderId="32">
      <alignment horizontal="center"/>
    </xf>
    <xf numFmtId="49" fontId="5" fillId="0" borderId="4">
      <alignment horizontal="center"/>
    </xf>
    <xf numFmtId="0" fontId="5" fillId="0" borderId="33">
      <alignment horizontal="left" wrapText="1" indent="2"/>
    </xf>
    <xf numFmtId="0" fontId="5" fillId="0" borderId="18"/>
    <xf numFmtId="0" fontId="5" fillId="2" borderId="18"/>
    <xf numFmtId="0" fontId="5" fillId="2" borderId="0"/>
    <xf numFmtId="0" fontId="5" fillId="0" borderId="0">
      <alignment horizontal="left" wrapText="1"/>
    </xf>
    <xf numFmtId="49" fontId="5" fillId="0" borderId="0">
      <alignment horizontal="center" wrapText="1"/>
    </xf>
    <xf numFmtId="0" fontId="5" fillId="0" borderId="5">
      <alignment horizontal="left"/>
    </xf>
    <xf numFmtId="49" fontId="5" fillId="0" borderId="5"/>
    <xf numFmtId="0" fontId="5" fillId="0" borderId="5"/>
    <xf numFmtId="0" fontId="5" fillId="0" borderId="34">
      <alignment horizontal="left" wrapText="1"/>
    </xf>
    <xf numFmtId="49" fontId="5" fillId="0" borderId="23">
      <alignment horizontal="center" wrapText="1"/>
    </xf>
    <xf numFmtId="4" fontId="5" fillId="0" borderId="20">
      <alignment horizontal="right"/>
    </xf>
    <xf numFmtId="4" fontId="5" fillId="0" borderId="35">
      <alignment horizontal="right"/>
    </xf>
    <xf numFmtId="0" fontId="5" fillId="0" borderId="36">
      <alignment horizontal="left" wrapText="1"/>
    </xf>
    <xf numFmtId="49" fontId="5" fillId="0" borderId="32">
      <alignment horizontal="center" wrapText="1"/>
    </xf>
    <xf numFmtId="49" fontId="5" fillId="0" borderId="24">
      <alignment horizontal="center"/>
    </xf>
    <xf numFmtId="0" fontId="5" fillId="0" borderId="15"/>
    <xf numFmtId="0" fontId="5" fillId="0" borderId="37"/>
    <xf numFmtId="0" fontId="12" fillId="0" borderId="33">
      <alignment horizontal="left" wrapText="1"/>
    </xf>
    <xf numFmtId="0" fontId="5" fillId="0" borderId="38">
      <alignment horizontal="center" wrapText="1"/>
    </xf>
    <xf numFmtId="49" fontId="5" fillId="0" borderId="39">
      <alignment horizontal="center" wrapText="1"/>
    </xf>
    <xf numFmtId="4" fontId="5" fillId="0" borderId="23">
      <alignment horizontal="right"/>
    </xf>
    <xf numFmtId="4" fontId="5" fillId="0" borderId="40">
      <alignment horizontal="right"/>
    </xf>
    <xf numFmtId="0" fontId="12" fillId="0" borderId="12">
      <alignment horizontal="left" wrapText="1"/>
    </xf>
    <xf numFmtId="0" fontId="15" fillId="0" borderId="18"/>
    <xf numFmtId="0" fontId="5" fillId="0" borderId="0">
      <alignment horizontal="center" wrapText="1"/>
    </xf>
    <xf numFmtId="0" fontId="12" fillId="0" borderId="0">
      <alignment horizontal="center"/>
    </xf>
    <xf numFmtId="0" fontId="12" fillId="0" borderId="5"/>
    <xf numFmtId="49" fontId="5" fillId="0" borderId="5">
      <alignment horizontal="left"/>
    </xf>
    <xf numFmtId="49" fontId="5" fillId="0" borderId="20">
      <alignment horizontal="center"/>
    </xf>
    <xf numFmtId="0" fontId="5" fillId="0" borderId="27">
      <alignment horizontal="left" wrapText="1"/>
    </xf>
    <xf numFmtId="49" fontId="5" fillId="0" borderId="41">
      <alignment horizontal="center"/>
    </xf>
    <xf numFmtId="0" fontId="5" fillId="0" borderId="30">
      <alignment horizontal="left" wrapText="1"/>
    </xf>
    <xf numFmtId="0" fontId="15" fillId="0" borderId="29"/>
    <xf numFmtId="0" fontId="15" fillId="0" borderId="41"/>
    <xf numFmtId="0" fontId="5" fillId="0" borderId="34">
      <alignment horizontal="left" wrapText="1" indent="1"/>
    </xf>
    <xf numFmtId="49" fontId="5" fillId="0" borderId="42">
      <alignment horizontal="center" wrapText="1"/>
    </xf>
    <xf numFmtId="0" fontId="5" fillId="0" borderId="36">
      <alignment horizontal="left" wrapText="1" indent="1"/>
    </xf>
    <xf numFmtId="0" fontId="5" fillId="0" borderId="27">
      <alignment horizontal="left" wrapText="1" indent="2"/>
    </xf>
    <xf numFmtId="0" fontId="5" fillId="0" borderId="30">
      <alignment horizontal="left" wrapText="1" indent="2"/>
    </xf>
    <xf numFmtId="49" fontId="5" fillId="0" borderId="42">
      <alignment horizontal="center"/>
    </xf>
    <xf numFmtId="0" fontId="15" fillId="0" borderId="16"/>
    <xf numFmtId="0" fontId="15" fillId="0" borderId="5"/>
    <xf numFmtId="0" fontId="12" fillId="0" borderId="19">
      <alignment horizontal="center" vertical="center" textRotation="90" wrapText="1"/>
    </xf>
    <xf numFmtId="0" fontId="5" fillId="0" borderId="4">
      <alignment horizontal="center" vertical="top" wrapText="1"/>
    </xf>
    <xf numFmtId="0" fontId="5" fillId="0" borderId="29">
      <alignment horizontal="center" vertical="top"/>
    </xf>
    <xf numFmtId="0" fontId="5" fillId="0" borderId="4">
      <alignment horizontal="center" vertical="top"/>
    </xf>
    <xf numFmtId="49" fontId="5" fillId="0" borderId="4">
      <alignment horizontal="center" vertical="top" wrapText="1"/>
    </xf>
    <xf numFmtId="0" fontId="12" fillId="0" borderId="43"/>
    <xf numFmtId="49" fontId="12" fillId="0" borderId="22">
      <alignment horizontal="center"/>
    </xf>
    <xf numFmtId="0" fontId="16" fillId="0" borderId="11"/>
    <xf numFmtId="49" fontId="20" fillId="0" borderId="44">
      <alignment horizontal="left" vertical="center" wrapText="1"/>
    </xf>
    <xf numFmtId="49" fontId="12" fillId="0" borderId="32">
      <alignment horizontal="center" vertical="center" wrapText="1"/>
    </xf>
    <xf numFmtId="49" fontId="5" fillId="0" borderId="45">
      <alignment horizontal="left" vertical="center" wrapText="1" indent="2"/>
    </xf>
    <xf numFmtId="49" fontId="5" fillId="0" borderId="28">
      <alignment horizontal="center" vertical="center" wrapText="1"/>
    </xf>
    <xf numFmtId="0" fontId="5" fillId="0" borderId="29"/>
    <xf numFmtId="4" fontId="5" fillId="0" borderId="29">
      <alignment horizontal="right"/>
    </xf>
    <xf numFmtId="4" fontId="5" fillId="0" borderId="41">
      <alignment horizontal="right"/>
    </xf>
    <xf numFmtId="49" fontId="5" fillId="0" borderId="46">
      <alignment horizontal="left" vertical="center" wrapText="1" indent="3"/>
    </xf>
    <xf numFmtId="49" fontId="5" fillId="0" borderId="42">
      <alignment horizontal="center" vertical="center" wrapText="1"/>
    </xf>
    <xf numFmtId="49" fontId="5" fillId="0" borderId="44">
      <alignment horizontal="left" vertical="center" wrapText="1" indent="3"/>
    </xf>
    <xf numFmtId="49" fontId="5" fillId="0" borderId="32">
      <alignment horizontal="center" vertical="center" wrapText="1"/>
    </xf>
    <xf numFmtId="49" fontId="5" fillId="0" borderId="47">
      <alignment horizontal="left" vertical="center" wrapText="1" indent="3"/>
    </xf>
    <xf numFmtId="0" fontId="20" fillId="0" borderId="43">
      <alignment horizontal="left" vertical="center" wrapText="1"/>
    </xf>
    <xf numFmtId="49" fontId="5" fillId="0" borderId="48">
      <alignment horizontal="center" vertical="center" wrapText="1"/>
    </xf>
    <xf numFmtId="4" fontId="5" fillId="0" borderId="7">
      <alignment horizontal="right"/>
    </xf>
    <xf numFmtId="4" fontId="5" fillId="0" borderId="49">
      <alignment horizontal="right"/>
    </xf>
    <xf numFmtId="0" fontId="12" fillId="0" borderId="16">
      <alignment horizontal="center" vertical="center" textRotation="90" wrapText="1"/>
    </xf>
    <xf numFmtId="49" fontId="5" fillId="0" borderId="16">
      <alignment horizontal="left" vertical="center" wrapText="1" indent="3"/>
    </xf>
    <xf numFmtId="49" fontId="5" fillId="0" borderId="18">
      <alignment horizontal="center" vertical="center" wrapText="1"/>
    </xf>
    <xf numFmtId="4" fontId="5" fillId="0" borderId="18">
      <alignment horizontal="right"/>
    </xf>
    <xf numFmtId="0" fontId="5" fillId="0" borderId="0">
      <alignment vertical="center"/>
    </xf>
    <xf numFmtId="49" fontId="5" fillId="0" borderId="0">
      <alignment horizontal="left" vertical="center" wrapText="1" indent="3"/>
    </xf>
    <xf numFmtId="49" fontId="5" fillId="0" borderId="0">
      <alignment horizontal="center" vertical="center" wrapText="1"/>
    </xf>
    <xf numFmtId="4" fontId="5" fillId="0" borderId="0">
      <alignment horizontal="right" shrinkToFit="1"/>
    </xf>
    <xf numFmtId="0" fontId="12" fillId="0" borderId="5">
      <alignment horizontal="center" vertical="center" textRotation="90" wrapText="1"/>
    </xf>
    <xf numFmtId="49" fontId="5" fillId="0" borderId="5">
      <alignment horizontal="left" vertical="center" wrapText="1" indent="3"/>
    </xf>
    <xf numFmtId="49" fontId="5" fillId="0" borderId="5">
      <alignment horizontal="center" vertical="center" wrapText="1"/>
    </xf>
    <xf numFmtId="4" fontId="5" fillId="0" borderId="5">
      <alignment horizontal="right"/>
    </xf>
    <xf numFmtId="49" fontId="5" fillId="0" borderId="29">
      <alignment horizontal="center" vertical="center" wrapText="1"/>
    </xf>
    <xf numFmtId="0" fontId="20" fillId="0" borderId="50">
      <alignment horizontal="left" vertical="center" wrapText="1"/>
    </xf>
    <xf numFmtId="49" fontId="12" fillId="0" borderId="22">
      <alignment horizontal="center" vertical="center" wrapText="1"/>
    </xf>
    <xf numFmtId="4" fontId="5" fillId="0" borderId="51">
      <alignment horizontal="right"/>
    </xf>
    <xf numFmtId="49" fontId="5" fillId="0" borderId="52">
      <alignment horizontal="left" vertical="center" wrapText="1" indent="2"/>
    </xf>
    <xf numFmtId="0" fontId="5" fillId="0" borderId="31"/>
    <xf numFmtId="0" fontId="5" fillId="0" borderId="24"/>
    <xf numFmtId="49" fontId="5" fillId="0" borderId="53">
      <alignment horizontal="left" vertical="center" wrapText="1" indent="3"/>
    </xf>
    <xf numFmtId="4" fontId="5" fillId="0" borderId="54">
      <alignment horizontal="right"/>
    </xf>
    <xf numFmtId="49" fontId="5" fillId="0" borderId="55">
      <alignment horizontal="left" vertical="center" wrapText="1" indent="3"/>
    </xf>
    <xf numFmtId="49" fontId="5" fillId="0" borderId="56">
      <alignment horizontal="left" vertical="center" wrapText="1" indent="3"/>
    </xf>
    <xf numFmtId="49" fontId="5" fillId="0" borderId="57">
      <alignment horizontal="center" vertical="center" wrapText="1"/>
    </xf>
    <xf numFmtId="4" fontId="5" fillId="0" borderId="58">
      <alignment horizontal="right"/>
    </xf>
    <xf numFmtId="0" fontId="12" fillId="0" borderId="16">
      <alignment horizontal="center" vertical="center" textRotation="90"/>
    </xf>
    <xf numFmtId="4" fontId="5" fillId="0" borderId="0">
      <alignment horizontal="right"/>
    </xf>
    <xf numFmtId="0" fontId="12" fillId="0" borderId="5">
      <alignment horizontal="center" vertical="center" textRotation="90"/>
    </xf>
    <xf numFmtId="0" fontId="12" fillId="0" borderId="19">
      <alignment horizontal="center" vertical="center" textRotation="90"/>
    </xf>
    <xf numFmtId="0" fontId="5" fillId="0" borderId="41"/>
    <xf numFmtId="49" fontId="5" fillId="0" borderId="59">
      <alignment horizontal="center" vertical="center" wrapText="1"/>
    </xf>
    <xf numFmtId="0" fontId="5" fillId="0" borderId="60"/>
    <xf numFmtId="0" fontId="5" fillId="0" borderId="61"/>
    <xf numFmtId="0" fontId="12" fillId="0" borderId="4">
      <alignment horizontal="center" vertical="center" textRotation="90"/>
    </xf>
    <xf numFmtId="49" fontId="20" fillId="0" borderId="50">
      <alignment horizontal="left" vertical="center" wrapText="1"/>
    </xf>
    <xf numFmtId="0" fontId="12" fillId="0" borderId="42">
      <alignment horizontal="center" vertical="center"/>
    </xf>
    <xf numFmtId="0" fontId="5" fillId="0" borderId="28">
      <alignment horizontal="center" vertical="center"/>
    </xf>
    <xf numFmtId="0" fontId="5" fillId="0" borderId="42">
      <alignment horizontal="center" vertical="center"/>
    </xf>
    <xf numFmtId="0" fontId="5" fillId="0" borderId="32">
      <alignment horizontal="center" vertical="center"/>
    </xf>
    <xf numFmtId="0" fontId="5" fillId="0" borderId="48">
      <alignment horizontal="center" vertical="center"/>
    </xf>
    <xf numFmtId="0" fontId="12" fillId="0" borderId="22">
      <alignment horizontal="center" vertical="center"/>
    </xf>
    <xf numFmtId="49" fontId="12" fillId="0" borderId="32">
      <alignment horizontal="center" vertical="center"/>
    </xf>
    <xf numFmtId="49" fontId="5" fillId="0" borderId="59">
      <alignment horizontal="center" vertical="center"/>
    </xf>
    <xf numFmtId="49" fontId="5" fillId="0" borderId="42">
      <alignment horizontal="center" vertical="center"/>
    </xf>
    <xf numFmtId="49" fontId="5" fillId="0" borderId="32">
      <alignment horizontal="center" vertical="center"/>
    </xf>
    <xf numFmtId="49" fontId="5" fillId="0" borderId="48">
      <alignment horizontal="center" vertical="center"/>
    </xf>
    <xf numFmtId="49" fontId="5" fillId="0" borderId="5">
      <alignment horizontal="center" wrapText="1"/>
    </xf>
    <xf numFmtId="0" fontId="5" fillId="0" borderId="5">
      <alignment horizontal="center"/>
    </xf>
    <xf numFmtId="49" fontId="5" fillId="0" borderId="0">
      <alignment horizontal="left"/>
    </xf>
    <xf numFmtId="0" fontId="5" fillId="0" borderId="16">
      <alignment horizontal="center"/>
    </xf>
    <xf numFmtId="49" fontId="5" fillId="0" borderId="16">
      <alignment horizontal="center"/>
    </xf>
    <xf numFmtId="0" fontId="21" fillId="0" borderId="5">
      <alignment wrapText="1"/>
    </xf>
    <xf numFmtId="0" fontId="22" fillId="0" borderId="5"/>
    <xf numFmtId="0" fontId="21" fillId="0" borderId="4">
      <alignment wrapText="1"/>
    </xf>
    <xf numFmtId="0" fontId="21" fillId="0" borderId="16">
      <alignment wrapText="1"/>
    </xf>
    <xf numFmtId="0" fontId="22" fillId="0" borderId="16"/>
    <xf numFmtId="0" fontId="16" fillId="0" borderId="0"/>
    <xf numFmtId="0" fontId="16" fillId="0" borderId="0"/>
    <xf numFmtId="0" fontId="15" fillId="3" borderId="0"/>
    <xf numFmtId="0" fontId="16" fillId="0" borderId="0"/>
    <xf numFmtId="0" fontId="12" fillId="0" borderId="0"/>
    <xf numFmtId="0" fontId="13" fillId="0" borderId="0">
      <alignment horizontal="center" wrapText="1"/>
    </xf>
    <xf numFmtId="0" fontId="14" fillId="0" borderId="5"/>
    <xf numFmtId="0" fontId="14" fillId="0" borderId="0"/>
    <xf numFmtId="0" fontId="15" fillId="0" borderId="0"/>
    <xf numFmtId="0" fontId="13" fillId="0" borderId="0">
      <alignment horizontal="left" wrapText="1"/>
    </xf>
    <xf numFmtId="0" fontId="16" fillId="0" borderId="0"/>
    <xf numFmtId="0" fontId="17" fillId="0" borderId="0"/>
    <xf numFmtId="0" fontId="14" fillId="0" borderId="6"/>
    <xf numFmtId="0" fontId="5" fillId="0" borderId="7">
      <alignment horizontal="center"/>
    </xf>
    <xf numFmtId="0" fontId="15" fillId="0" borderId="8"/>
    <xf numFmtId="0" fontId="5" fillId="0" borderId="0">
      <alignment horizontal="left"/>
    </xf>
    <xf numFmtId="0" fontId="18" fillId="0" borderId="0">
      <alignment horizontal="center" vertical="top"/>
    </xf>
    <xf numFmtId="49" fontId="19" fillId="0" borderId="9">
      <alignment horizontal="right"/>
    </xf>
    <xf numFmtId="49" fontId="15" fillId="0" borderId="10">
      <alignment horizontal="center"/>
    </xf>
    <xf numFmtId="0" fontId="15" fillId="0" borderId="11"/>
    <xf numFmtId="49" fontId="15" fillId="0" borderId="0"/>
    <xf numFmtId="49" fontId="5" fillId="0" borderId="0">
      <alignment horizontal="right"/>
    </xf>
    <xf numFmtId="0" fontId="5" fillId="0" borderId="0"/>
    <xf numFmtId="0" fontId="5" fillId="0" borderId="0">
      <alignment horizontal="center"/>
    </xf>
    <xf numFmtId="0" fontId="5" fillId="0" borderId="9">
      <alignment horizontal="right"/>
    </xf>
    <xf numFmtId="164" fontId="5" fillId="0" borderId="12">
      <alignment horizontal="center"/>
    </xf>
    <xf numFmtId="49" fontId="5" fillId="0" borderId="0"/>
    <xf numFmtId="0" fontId="5" fillId="0" borderId="0">
      <alignment horizontal="right"/>
    </xf>
    <xf numFmtId="0" fontId="5" fillId="0" borderId="13">
      <alignment horizontal="center"/>
    </xf>
    <xf numFmtId="0" fontId="5" fillId="0" borderId="5">
      <alignment wrapText="1"/>
    </xf>
    <xf numFmtId="49" fontId="5" fillId="0" borderId="14">
      <alignment horizontal="center"/>
    </xf>
    <xf numFmtId="0" fontId="5" fillId="0" borderId="15">
      <alignment wrapText="1"/>
    </xf>
    <xf numFmtId="49" fontId="5" fillId="0" borderId="12">
      <alignment horizontal="center"/>
    </xf>
    <xf numFmtId="0" fontId="5" fillId="0" borderId="16">
      <alignment horizontal="left"/>
    </xf>
    <xf numFmtId="49" fontId="5" fillId="0" borderId="16"/>
    <xf numFmtId="0" fontId="5" fillId="0" borderId="12">
      <alignment horizontal="center"/>
    </xf>
    <xf numFmtId="49" fontId="5" fillId="0" borderId="17">
      <alignment horizontal="center"/>
    </xf>
    <xf numFmtId="0" fontId="16" fillId="0" borderId="18"/>
    <xf numFmtId="49" fontId="5" fillId="0" borderId="4">
      <alignment horizontal="center" vertical="center" wrapText="1"/>
    </xf>
    <xf numFmtId="49" fontId="5" fillId="0" borderId="19">
      <alignment horizontal="center" vertical="center" wrapText="1"/>
    </xf>
    <xf numFmtId="49" fontId="5" fillId="0" borderId="20">
      <alignment horizontal="center" vertical="center" wrapText="1"/>
    </xf>
    <xf numFmtId="49" fontId="5" fillId="0" borderId="7">
      <alignment horizontal="center" vertical="center" wrapText="1"/>
    </xf>
    <xf numFmtId="0" fontId="5" fillId="0" borderId="21">
      <alignment horizontal="left" wrapText="1"/>
    </xf>
    <xf numFmtId="49" fontId="5" fillId="0" borderId="22">
      <alignment horizontal="center" wrapText="1"/>
    </xf>
    <xf numFmtId="49" fontId="5" fillId="0" borderId="23">
      <alignment horizontal="center"/>
    </xf>
    <xf numFmtId="4" fontId="5" fillId="0" borderId="4">
      <alignment horizontal="right"/>
    </xf>
    <xf numFmtId="4" fontId="5" fillId="0" borderId="24">
      <alignment horizontal="right"/>
    </xf>
    <xf numFmtId="0" fontId="5" fillId="0" borderId="25">
      <alignment horizontal="left" wrapText="1"/>
    </xf>
    <xf numFmtId="4" fontId="5" fillId="0" borderId="26">
      <alignment horizontal="right"/>
    </xf>
    <xf numFmtId="0" fontId="5" fillId="0" borderId="27">
      <alignment horizontal="left" wrapText="1" indent="1"/>
    </xf>
    <xf numFmtId="49" fontId="5" fillId="0" borderId="28">
      <alignment horizontal="center" wrapText="1"/>
    </xf>
    <xf numFmtId="49" fontId="5" fillId="0" borderId="29">
      <alignment horizontal="center"/>
    </xf>
    <xf numFmtId="0" fontId="5" fillId="0" borderId="30">
      <alignment horizontal="left" wrapText="1" indent="1"/>
    </xf>
    <xf numFmtId="49" fontId="5" fillId="0" borderId="31">
      <alignment horizontal="center"/>
    </xf>
    <xf numFmtId="49" fontId="5" fillId="0" borderId="8">
      <alignment horizontal="center"/>
    </xf>
    <xf numFmtId="49" fontId="5" fillId="0" borderId="0">
      <alignment horizontal="center"/>
    </xf>
    <xf numFmtId="0" fontId="5" fillId="0" borderId="24">
      <alignment horizontal="left" wrapText="1" indent="2"/>
    </xf>
    <xf numFmtId="49" fontId="5" fillId="0" borderId="32">
      <alignment horizontal="center"/>
    </xf>
    <xf numFmtId="49" fontId="5" fillId="0" borderId="4">
      <alignment horizontal="center"/>
    </xf>
    <xf numFmtId="0" fontId="5" fillId="0" borderId="33">
      <alignment horizontal="left" wrapText="1" indent="2"/>
    </xf>
    <xf numFmtId="0" fontId="5" fillId="0" borderId="18"/>
    <xf numFmtId="0" fontId="5" fillId="2" borderId="18"/>
    <xf numFmtId="0" fontId="5" fillId="2" borderId="0"/>
    <xf numFmtId="0" fontId="5" fillId="0" borderId="0">
      <alignment horizontal="left" wrapText="1"/>
    </xf>
    <xf numFmtId="49" fontId="5" fillId="0" borderId="0">
      <alignment horizontal="center" wrapText="1"/>
    </xf>
    <xf numFmtId="0" fontId="5" fillId="0" borderId="5">
      <alignment horizontal="left"/>
    </xf>
    <xf numFmtId="49" fontId="5" fillId="0" borderId="5"/>
    <xf numFmtId="0" fontId="5" fillId="0" borderId="5"/>
    <xf numFmtId="0" fontId="5" fillId="0" borderId="34">
      <alignment horizontal="left" wrapText="1"/>
    </xf>
    <xf numFmtId="49" fontId="5" fillId="0" borderId="23">
      <alignment horizontal="center" wrapText="1"/>
    </xf>
    <xf numFmtId="4" fontId="5" fillId="0" borderId="20">
      <alignment horizontal="right"/>
    </xf>
    <xf numFmtId="4" fontId="5" fillId="0" borderId="35">
      <alignment horizontal="right"/>
    </xf>
    <xf numFmtId="0" fontId="5" fillId="0" borderId="36">
      <alignment horizontal="left" wrapText="1"/>
    </xf>
    <xf numFmtId="49" fontId="5" fillId="0" borderId="32">
      <alignment horizontal="center" wrapText="1"/>
    </xf>
    <xf numFmtId="49" fontId="5" fillId="0" borderId="24">
      <alignment horizontal="center"/>
    </xf>
    <xf numFmtId="0" fontId="5" fillId="0" borderId="15"/>
    <xf numFmtId="0" fontId="5" fillId="0" borderId="37"/>
    <xf numFmtId="0" fontId="12" fillId="0" borderId="33">
      <alignment horizontal="left" wrapText="1"/>
    </xf>
    <xf numFmtId="0" fontId="5" fillId="0" borderId="38">
      <alignment horizontal="center" wrapText="1"/>
    </xf>
    <xf numFmtId="49" fontId="5" fillId="0" borderId="39">
      <alignment horizontal="center" wrapText="1"/>
    </xf>
    <xf numFmtId="4" fontId="5" fillId="0" borderId="23">
      <alignment horizontal="right"/>
    </xf>
    <xf numFmtId="4" fontId="5" fillId="0" borderId="40">
      <alignment horizontal="right"/>
    </xf>
    <xf numFmtId="0" fontId="12" fillId="0" borderId="12">
      <alignment horizontal="left" wrapText="1"/>
    </xf>
    <xf numFmtId="0" fontId="15" fillId="0" borderId="18"/>
    <xf numFmtId="0" fontId="5" fillId="0" borderId="0">
      <alignment horizontal="center" wrapText="1"/>
    </xf>
    <xf numFmtId="0" fontId="12" fillId="0" borderId="0">
      <alignment horizontal="center"/>
    </xf>
    <xf numFmtId="0" fontId="12" fillId="0" borderId="5"/>
    <xf numFmtId="49" fontId="5" fillId="0" borderId="5">
      <alignment horizontal="left"/>
    </xf>
    <xf numFmtId="49" fontId="5" fillId="0" borderId="20">
      <alignment horizontal="center"/>
    </xf>
    <xf numFmtId="0" fontId="5" fillId="0" borderId="27">
      <alignment horizontal="left" wrapText="1"/>
    </xf>
    <xf numFmtId="49" fontId="5" fillId="0" borderId="41">
      <alignment horizontal="center"/>
    </xf>
    <xf numFmtId="0" fontId="5" fillId="0" borderId="30">
      <alignment horizontal="left" wrapText="1"/>
    </xf>
    <xf numFmtId="0" fontId="15" fillId="0" borderId="29"/>
    <xf numFmtId="0" fontId="15" fillId="0" borderId="41"/>
    <xf numFmtId="0" fontId="5" fillId="0" borderId="34">
      <alignment horizontal="left" wrapText="1" indent="1"/>
    </xf>
    <xf numFmtId="49" fontId="5" fillId="0" borderId="42">
      <alignment horizontal="center" wrapText="1"/>
    </xf>
    <xf numFmtId="0" fontId="5" fillId="0" borderId="36">
      <alignment horizontal="left" wrapText="1" indent="1"/>
    </xf>
    <xf numFmtId="0" fontId="5" fillId="0" borderId="27">
      <alignment horizontal="left" wrapText="1" indent="2"/>
    </xf>
    <xf numFmtId="0" fontId="5" fillId="0" borderId="30">
      <alignment horizontal="left" wrapText="1" indent="2"/>
    </xf>
    <xf numFmtId="49" fontId="5" fillId="0" borderId="42">
      <alignment horizontal="center"/>
    </xf>
    <xf numFmtId="0" fontId="15" fillId="0" borderId="16"/>
    <xf numFmtId="0" fontId="15" fillId="0" borderId="5"/>
    <xf numFmtId="0" fontId="12" fillId="0" borderId="19">
      <alignment horizontal="center" vertical="center" textRotation="90" wrapText="1"/>
    </xf>
    <xf numFmtId="0" fontId="5" fillId="0" borderId="4">
      <alignment horizontal="center" vertical="top" wrapText="1"/>
    </xf>
    <xf numFmtId="0" fontId="5" fillId="0" borderId="29">
      <alignment horizontal="center" vertical="top"/>
    </xf>
    <xf numFmtId="0" fontId="5" fillId="0" borderId="4">
      <alignment horizontal="center" vertical="top"/>
    </xf>
    <xf numFmtId="49" fontId="5" fillId="0" borderId="4">
      <alignment horizontal="center" vertical="top" wrapText="1"/>
    </xf>
    <xf numFmtId="0" fontId="12" fillId="0" borderId="43"/>
    <xf numFmtId="49" fontId="12" fillId="0" borderId="22">
      <alignment horizontal="center"/>
    </xf>
    <xf numFmtId="0" fontId="16" fillId="0" borderId="11"/>
    <xf numFmtId="49" fontId="20" fillId="0" borderId="44">
      <alignment horizontal="left" vertical="center" wrapText="1"/>
    </xf>
    <xf numFmtId="49" fontId="12" fillId="0" borderId="32">
      <alignment horizontal="center" vertical="center" wrapText="1"/>
    </xf>
    <xf numFmtId="49" fontId="5" fillId="0" borderId="45">
      <alignment horizontal="left" vertical="center" wrapText="1" indent="2"/>
    </xf>
    <xf numFmtId="49" fontId="5" fillId="0" borderId="28">
      <alignment horizontal="center" vertical="center" wrapText="1"/>
    </xf>
    <xf numFmtId="0" fontId="5" fillId="0" borderId="29"/>
    <xf numFmtId="4" fontId="5" fillId="0" borderId="29">
      <alignment horizontal="right"/>
    </xf>
    <xf numFmtId="4" fontId="5" fillId="0" borderId="41">
      <alignment horizontal="right"/>
    </xf>
    <xf numFmtId="49" fontId="5" fillId="0" borderId="46">
      <alignment horizontal="left" vertical="center" wrapText="1" indent="3"/>
    </xf>
    <xf numFmtId="49" fontId="5" fillId="0" borderId="42">
      <alignment horizontal="center" vertical="center" wrapText="1"/>
    </xf>
    <xf numFmtId="49" fontId="5" fillId="0" borderId="44">
      <alignment horizontal="left" vertical="center" wrapText="1" indent="3"/>
    </xf>
    <xf numFmtId="49" fontId="5" fillId="0" borderId="32">
      <alignment horizontal="center" vertical="center" wrapText="1"/>
    </xf>
    <xf numFmtId="49" fontId="5" fillId="0" borderId="47">
      <alignment horizontal="left" vertical="center" wrapText="1" indent="3"/>
    </xf>
    <xf numFmtId="0" fontId="20" fillId="0" borderId="43">
      <alignment horizontal="left" vertical="center" wrapText="1"/>
    </xf>
    <xf numFmtId="49" fontId="5" fillId="0" borderId="48">
      <alignment horizontal="center" vertical="center" wrapText="1"/>
    </xf>
    <xf numFmtId="4" fontId="5" fillId="0" borderId="7">
      <alignment horizontal="right"/>
    </xf>
    <xf numFmtId="4" fontId="5" fillId="0" borderId="49">
      <alignment horizontal="right"/>
    </xf>
    <xf numFmtId="0" fontId="12" fillId="0" borderId="16">
      <alignment horizontal="center" vertical="center" textRotation="90" wrapText="1"/>
    </xf>
    <xf numFmtId="49" fontId="5" fillId="0" borderId="16">
      <alignment horizontal="left" vertical="center" wrapText="1" indent="3"/>
    </xf>
    <xf numFmtId="49" fontId="5" fillId="0" borderId="18">
      <alignment horizontal="center" vertical="center" wrapText="1"/>
    </xf>
    <xf numFmtId="4" fontId="5" fillId="0" borderId="18">
      <alignment horizontal="right"/>
    </xf>
    <xf numFmtId="0" fontId="5" fillId="0" borderId="0">
      <alignment vertical="center"/>
    </xf>
    <xf numFmtId="49" fontId="5" fillId="0" borderId="0">
      <alignment horizontal="left" vertical="center" wrapText="1" indent="3"/>
    </xf>
    <xf numFmtId="49" fontId="5" fillId="0" borderId="0">
      <alignment horizontal="center" vertical="center" wrapText="1"/>
    </xf>
    <xf numFmtId="4" fontId="5" fillId="0" borderId="0">
      <alignment horizontal="right" shrinkToFit="1"/>
    </xf>
    <xf numFmtId="0" fontId="12" fillId="0" borderId="5">
      <alignment horizontal="center" vertical="center" textRotation="90" wrapText="1"/>
    </xf>
    <xf numFmtId="49" fontId="5" fillId="0" borderId="5">
      <alignment horizontal="left" vertical="center" wrapText="1" indent="3"/>
    </xf>
    <xf numFmtId="49" fontId="5" fillId="0" borderId="5">
      <alignment horizontal="center" vertical="center" wrapText="1"/>
    </xf>
    <xf numFmtId="4" fontId="5" fillId="0" borderId="5">
      <alignment horizontal="right"/>
    </xf>
    <xf numFmtId="49" fontId="5" fillId="0" borderId="29">
      <alignment horizontal="center" vertical="center" wrapText="1"/>
    </xf>
    <xf numFmtId="0" fontId="20" fillId="0" borderId="50">
      <alignment horizontal="left" vertical="center" wrapText="1"/>
    </xf>
    <xf numFmtId="49" fontId="12" fillId="0" borderId="22">
      <alignment horizontal="center" vertical="center" wrapText="1"/>
    </xf>
    <xf numFmtId="4" fontId="5" fillId="0" borderId="51">
      <alignment horizontal="right"/>
    </xf>
    <xf numFmtId="49" fontId="5" fillId="0" borderId="52">
      <alignment horizontal="left" vertical="center" wrapText="1" indent="2"/>
    </xf>
    <xf numFmtId="0" fontId="5" fillId="0" borderId="31"/>
    <xf numFmtId="0" fontId="5" fillId="0" borderId="24"/>
    <xf numFmtId="49" fontId="5" fillId="0" borderId="53">
      <alignment horizontal="left" vertical="center" wrapText="1" indent="3"/>
    </xf>
    <xf numFmtId="4" fontId="5" fillId="0" borderId="54">
      <alignment horizontal="right"/>
    </xf>
    <xf numFmtId="49" fontId="5" fillId="0" borderId="55">
      <alignment horizontal="left" vertical="center" wrapText="1" indent="3"/>
    </xf>
    <xf numFmtId="49" fontId="5" fillId="0" borderId="56">
      <alignment horizontal="left" vertical="center" wrapText="1" indent="3"/>
    </xf>
    <xf numFmtId="49" fontId="5" fillId="0" borderId="57">
      <alignment horizontal="center" vertical="center" wrapText="1"/>
    </xf>
    <xf numFmtId="4" fontId="5" fillId="0" borderId="58">
      <alignment horizontal="right"/>
    </xf>
    <xf numFmtId="0" fontId="12" fillId="0" borderId="16">
      <alignment horizontal="center" vertical="center" textRotation="90"/>
    </xf>
    <xf numFmtId="4" fontId="5" fillId="0" borderId="0">
      <alignment horizontal="right"/>
    </xf>
    <xf numFmtId="0" fontId="12" fillId="0" borderId="5">
      <alignment horizontal="center" vertical="center" textRotation="90"/>
    </xf>
    <xf numFmtId="0" fontId="12" fillId="0" borderId="19">
      <alignment horizontal="center" vertical="center" textRotation="90"/>
    </xf>
    <xf numFmtId="0" fontId="5" fillId="0" borderId="41"/>
    <xf numFmtId="49" fontId="5" fillId="0" borderId="59">
      <alignment horizontal="center" vertical="center" wrapText="1"/>
    </xf>
    <xf numFmtId="0" fontId="5" fillId="0" borderId="60"/>
    <xf numFmtId="0" fontId="5" fillId="0" borderId="61"/>
    <xf numFmtId="0" fontId="12" fillId="0" borderId="4">
      <alignment horizontal="center" vertical="center" textRotation="90"/>
    </xf>
    <xf numFmtId="49" fontId="20" fillId="0" borderId="50">
      <alignment horizontal="left" vertical="center" wrapText="1"/>
    </xf>
    <xf numFmtId="0" fontId="12" fillId="0" borderId="42">
      <alignment horizontal="center" vertical="center"/>
    </xf>
    <xf numFmtId="0" fontId="5" fillId="0" borderId="28">
      <alignment horizontal="center" vertical="center"/>
    </xf>
    <xf numFmtId="0" fontId="5" fillId="0" borderId="42">
      <alignment horizontal="center" vertical="center"/>
    </xf>
    <xf numFmtId="0" fontId="5" fillId="0" borderId="32">
      <alignment horizontal="center" vertical="center"/>
    </xf>
    <xf numFmtId="0" fontId="5" fillId="0" borderId="48">
      <alignment horizontal="center" vertical="center"/>
    </xf>
    <xf numFmtId="0" fontId="12" fillId="0" borderId="22">
      <alignment horizontal="center" vertical="center"/>
    </xf>
    <xf numFmtId="49" fontId="12" fillId="0" borderId="32">
      <alignment horizontal="center" vertical="center"/>
    </xf>
    <xf numFmtId="49" fontId="5" fillId="0" borderId="59">
      <alignment horizontal="center" vertical="center"/>
    </xf>
    <xf numFmtId="49" fontId="5" fillId="0" borderId="42">
      <alignment horizontal="center" vertical="center"/>
    </xf>
    <xf numFmtId="49" fontId="5" fillId="0" borderId="32">
      <alignment horizontal="center" vertical="center"/>
    </xf>
    <xf numFmtId="49" fontId="5" fillId="0" borderId="48">
      <alignment horizontal="center" vertical="center"/>
    </xf>
    <xf numFmtId="49" fontId="5" fillId="0" borderId="5">
      <alignment horizontal="center" wrapText="1"/>
    </xf>
    <xf numFmtId="0" fontId="5" fillId="0" borderId="5">
      <alignment horizontal="center"/>
    </xf>
    <xf numFmtId="49" fontId="5" fillId="0" borderId="0">
      <alignment horizontal="left"/>
    </xf>
    <xf numFmtId="0" fontId="5" fillId="0" borderId="16">
      <alignment horizontal="center"/>
    </xf>
    <xf numFmtId="49" fontId="5" fillId="0" borderId="16">
      <alignment horizontal="center"/>
    </xf>
    <xf numFmtId="0" fontId="21" fillId="0" borderId="5">
      <alignment wrapText="1"/>
    </xf>
    <xf numFmtId="0" fontId="22" fillId="0" borderId="5"/>
    <xf numFmtId="0" fontId="21" fillId="0" borderId="4">
      <alignment wrapText="1"/>
    </xf>
    <xf numFmtId="0" fontId="21" fillId="0" borderId="16">
      <alignment wrapText="1"/>
    </xf>
    <xf numFmtId="0" fontId="22" fillId="0" borderId="16"/>
    <xf numFmtId="0" fontId="16" fillId="0" borderId="0"/>
    <xf numFmtId="0" fontId="16" fillId="0" borderId="0"/>
    <xf numFmtId="0" fontId="15" fillId="3" borderId="0"/>
    <xf numFmtId="0" fontId="16" fillId="0" borderId="0"/>
    <xf numFmtId="0" fontId="11" fillId="0" borderId="0"/>
    <xf numFmtId="0" fontId="30" fillId="0" borderId="0"/>
    <xf numFmtId="0" fontId="30" fillId="0" borderId="0"/>
    <xf numFmtId="0" fontId="30" fillId="0" borderId="0"/>
    <xf numFmtId="0" fontId="30" fillId="0" borderId="0"/>
    <xf numFmtId="0" fontId="30" fillId="0" borderId="11"/>
    <xf numFmtId="0" fontId="30" fillId="0" borderId="18"/>
  </cellStyleXfs>
  <cellXfs count="50">
    <xf numFmtId="0" fontId="0" fillId="0" borderId="0" xfId="0"/>
    <xf numFmtId="0" fontId="9" fillId="0" borderId="0" xfId="0" applyFont="1" applyFill="1" applyAlignment="1">
      <alignment vertical="center" wrapText="1"/>
    </xf>
    <xf numFmtId="0" fontId="9" fillId="0" borderId="0" xfId="0" applyNumberFormat="1" applyFont="1" applyFill="1" applyAlignment="1">
      <alignment horizontal="right" vertical="center" wrapText="1"/>
    </xf>
    <xf numFmtId="0" fontId="9" fillId="0" borderId="0" xfId="0" applyFont="1" applyFill="1" applyBorder="1" applyAlignment="1">
      <alignment horizontal="right" vertical="center" wrapText="1"/>
    </xf>
    <xf numFmtId="4" fontId="9" fillId="0" borderId="0"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justify" vertical="center" wrapText="1"/>
    </xf>
    <xf numFmtId="4" fontId="9" fillId="0" borderId="0" xfId="0" applyNumberFormat="1" applyFont="1" applyFill="1" applyAlignment="1">
      <alignment vertical="center" wrapText="1"/>
    </xf>
    <xf numFmtId="4" fontId="9" fillId="0" borderId="0" xfId="0" applyNumberFormat="1" applyFont="1" applyFill="1" applyAlignment="1">
      <alignment horizontal="left" vertical="top" wrapText="1"/>
    </xf>
    <xf numFmtId="0" fontId="9" fillId="0" borderId="2" xfId="0" applyNumberFormat="1" applyFont="1" applyFill="1" applyBorder="1" applyAlignment="1">
      <alignment vertical="center" wrapText="1"/>
    </xf>
    <xf numFmtId="0" fontId="7" fillId="0" borderId="0" xfId="0" applyFont="1" applyFill="1" applyAlignment="1">
      <alignment vertical="center" wrapText="1"/>
    </xf>
    <xf numFmtId="4" fontId="9" fillId="0" borderId="0" xfId="0" applyNumberFormat="1" applyFont="1" applyFill="1" applyBorder="1" applyAlignment="1">
      <alignment vertical="center" wrapText="1"/>
    </xf>
    <xf numFmtId="0" fontId="9" fillId="0" borderId="0" xfId="0" applyFont="1" applyFill="1" applyBorder="1" applyAlignment="1">
      <alignment vertical="center" wrapText="1"/>
    </xf>
    <xf numFmtId="0" fontId="29" fillId="0" borderId="0" xfId="0" applyFont="1" applyFill="1" applyBorder="1" applyAlignment="1">
      <alignment horizontal="center" vertical="center"/>
    </xf>
    <xf numFmtId="166" fontId="9" fillId="0" borderId="1" xfId="0" applyNumberFormat="1" applyFont="1" applyFill="1" applyBorder="1" applyAlignment="1">
      <alignment horizontal="right" wrapText="1"/>
    </xf>
    <xf numFmtId="0" fontId="9" fillId="0" borderId="2" xfId="0" quotePrefix="1" applyNumberFormat="1" applyFont="1" applyFill="1" applyBorder="1" applyAlignment="1">
      <alignment horizontal="center" wrapText="1"/>
    </xf>
    <xf numFmtId="0" fontId="10" fillId="0" borderId="0" xfId="0" applyFont="1" applyFill="1" applyBorder="1" applyAlignment="1">
      <alignment horizontal="right" vertical="center"/>
    </xf>
    <xf numFmtId="0" fontId="9" fillId="0" borderId="1" xfId="0" applyFont="1" applyFill="1" applyBorder="1" applyAlignment="1">
      <alignment vertical="center" wrapText="1"/>
    </xf>
    <xf numFmtId="166" fontId="7" fillId="0" borderId="1" xfId="0" applyNumberFormat="1" applyFont="1" applyFill="1" applyBorder="1" applyAlignment="1">
      <alignment horizontal="right" wrapText="1"/>
    </xf>
    <xf numFmtId="4" fontId="9" fillId="0" borderId="1" xfId="382" applyNumberFormat="1" applyFont="1" applyFill="1" applyBorder="1" applyAlignment="1">
      <alignment horizontal="center" vertical="center" wrapText="1"/>
    </xf>
    <xf numFmtId="4" fontId="28" fillId="0" borderId="0" xfId="0" applyNumberFormat="1" applyFont="1" applyFill="1" applyBorder="1" applyAlignment="1">
      <alignment horizontal="center" vertical="center"/>
    </xf>
    <xf numFmtId="0" fontId="9" fillId="0" borderId="1" xfId="0" applyNumberFormat="1" applyFont="1" applyFill="1" applyBorder="1" applyAlignment="1">
      <alignment vertical="top" wrapText="1"/>
    </xf>
    <xf numFmtId="166" fontId="7" fillId="0" borderId="1" xfId="0" applyNumberFormat="1" applyFont="1" applyFill="1" applyBorder="1" applyAlignment="1">
      <alignment horizontal="right" vertical="center" wrapText="1"/>
    </xf>
    <xf numFmtId="0" fontId="9" fillId="0" borderId="0" xfId="0" applyFont="1" applyFill="1" applyAlignment="1">
      <alignment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justify" vertical="center" wrapText="1"/>
    </xf>
    <xf numFmtId="0" fontId="7" fillId="0" borderId="1" xfId="0" applyNumberFormat="1" applyFont="1" applyFill="1" applyBorder="1" applyAlignment="1">
      <alignment horizontal="left" vertical="center" wrapText="1"/>
    </xf>
    <xf numFmtId="4" fontId="9" fillId="0" borderId="0" xfId="0" applyNumberFormat="1" applyFont="1" applyFill="1" applyAlignment="1">
      <alignment vertical="center" wrapText="1"/>
    </xf>
    <xf numFmtId="4" fontId="9" fillId="0" borderId="0" xfId="0" applyNumberFormat="1" applyFont="1" applyFill="1" applyAlignment="1">
      <alignment horizontal="left" vertical="top" wrapText="1"/>
    </xf>
    <xf numFmtId="0" fontId="7" fillId="0" borderId="1" xfId="0" applyNumberFormat="1" applyFont="1" applyFill="1" applyBorder="1" applyAlignment="1">
      <alignment vertical="center" wrapText="1"/>
    </xf>
    <xf numFmtId="4" fontId="9" fillId="0" borderId="2" xfId="0" quotePrefix="1" applyNumberFormat="1" applyFont="1" applyFill="1" applyBorder="1" applyAlignment="1">
      <alignment horizontal="right" wrapText="1"/>
    </xf>
    <xf numFmtId="4" fontId="9" fillId="0" borderId="2" xfId="0" quotePrefix="1" applyNumberFormat="1" applyFont="1" applyFill="1" applyBorder="1" applyAlignment="1">
      <alignment horizontal="center" wrapText="1"/>
    </xf>
    <xf numFmtId="4" fontId="9" fillId="0" borderId="3" xfId="0" applyNumberFormat="1" applyFont="1" applyFill="1" applyBorder="1" applyAlignment="1">
      <alignment horizontal="right" wrapText="1"/>
    </xf>
    <xf numFmtId="4" fontId="7" fillId="0" borderId="2" xfId="0" quotePrefix="1" applyNumberFormat="1" applyFont="1" applyFill="1" applyBorder="1" applyAlignment="1">
      <alignment horizontal="right" wrapText="1"/>
    </xf>
    <xf numFmtId="4" fontId="9" fillId="0" borderId="1" xfId="0" quotePrefix="1" applyNumberFormat="1" applyFont="1" applyFill="1" applyBorder="1" applyAlignment="1">
      <alignment horizontal="right" wrapText="1"/>
    </xf>
    <xf numFmtId="0" fontId="9" fillId="0" borderId="3" xfId="0" quotePrefix="1" applyNumberFormat="1" applyFont="1" applyFill="1" applyBorder="1" applyAlignment="1">
      <alignment horizontal="center" wrapText="1"/>
    </xf>
    <xf numFmtId="0" fontId="9" fillId="0" borderId="1" xfId="0" quotePrefix="1" applyNumberFormat="1" applyFont="1" applyFill="1" applyBorder="1" applyAlignment="1">
      <alignment horizontal="center" wrapText="1"/>
    </xf>
    <xf numFmtId="4" fontId="7" fillId="0" borderId="1" xfId="0" quotePrefix="1" applyNumberFormat="1" applyFont="1" applyFill="1" applyBorder="1" applyAlignment="1">
      <alignment horizontal="right" wrapText="1"/>
    </xf>
    <xf numFmtId="0" fontId="7" fillId="0" borderId="1" xfId="0" quotePrefix="1" applyNumberFormat="1" applyFont="1" applyFill="1" applyBorder="1" applyAlignment="1">
      <alignment horizontal="center" wrapText="1"/>
    </xf>
    <xf numFmtId="4" fontId="9" fillId="0" borderId="1" xfId="0" applyNumberFormat="1" applyFont="1" applyFill="1" applyBorder="1" applyAlignment="1">
      <alignment horizontal="right" wrapText="1"/>
    </xf>
    <xf numFmtId="4" fontId="7" fillId="0" borderId="3" xfId="0" applyNumberFormat="1" applyFont="1" applyFill="1" applyBorder="1" applyAlignment="1">
      <alignment horizontal="right" vertical="center" wrapText="1"/>
    </xf>
    <xf numFmtId="4" fontId="7" fillId="0" borderId="1" xfId="0" applyNumberFormat="1" applyFont="1" applyFill="1" applyBorder="1" applyAlignment="1">
      <alignment horizontal="right" wrapText="1"/>
    </xf>
    <xf numFmtId="49" fontId="9" fillId="0" borderId="1" xfId="382"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4" fontId="28" fillId="0" borderId="0" xfId="0" applyNumberFormat="1" applyFont="1" applyFill="1" applyBorder="1" applyAlignment="1">
      <alignment horizontal="center" vertical="center"/>
    </xf>
    <xf numFmtId="0" fontId="29" fillId="0" borderId="0" xfId="0" applyFont="1" applyFill="1" applyBorder="1" applyAlignment="1">
      <alignment horizontal="center" vertical="center"/>
    </xf>
    <xf numFmtId="4" fontId="9" fillId="0" borderId="0" xfId="375" applyNumberFormat="1" applyFont="1" applyFill="1" applyAlignment="1">
      <alignment horizontal="left" vertical="center" wrapText="1"/>
    </xf>
  </cellXfs>
  <cellStyles count="1446">
    <cellStyle name="br" xfId="184"/>
    <cellStyle name="br 2" xfId="549"/>
    <cellStyle name="br 3" xfId="370"/>
    <cellStyle name="col" xfId="183"/>
    <cellStyle name="col 2" xfId="548"/>
    <cellStyle name="col 3" xfId="369"/>
    <cellStyle name="Normal 2" xfId="2"/>
    <cellStyle name="style0" xfId="185"/>
    <cellStyle name="style0 2" xfId="890"/>
    <cellStyle name="style0 3" xfId="1071"/>
    <cellStyle name="style0 4" xfId="1253"/>
    <cellStyle name="style0 5" xfId="1435"/>
    <cellStyle name="style0 6" xfId="550"/>
    <cellStyle name="style0 7" xfId="371"/>
    <cellStyle name="style0 8" xfId="1443"/>
    <cellStyle name="td" xfId="186"/>
    <cellStyle name="td 2" xfId="889"/>
    <cellStyle name="td 3" xfId="1072"/>
    <cellStyle name="td 4" xfId="1254"/>
    <cellStyle name="td 5" xfId="1436"/>
    <cellStyle name="td 6" xfId="551"/>
    <cellStyle name="td 7" xfId="372"/>
    <cellStyle name="td 8" xfId="1440"/>
    <cellStyle name="tr" xfId="182"/>
    <cellStyle name="tr 2" xfId="547"/>
    <cellStyle name="tr 3" xfId="368"/>
    <cellStyle name="xl100" xfId="67"/>
    <cellStyle name="xl100 2" xfId="617"/>
    <cellStyle name="xl100 3" xfId="757"/>
    <cellStyle name="xl100 4" xfId="956"/>
    <cellStyle name="xl100 5" xfId="1138"/>
    <cellStyle name="xl100 6" xfId="1320"/>
    <cellStyle name="xl100 7" xfId="466"/>
    <cellStyle name="xl100 8" xfId="253"/>
    <cellStyle name="xl101" xfId="72"/>
    <cellStyle name="xl101 2" xfId="622"/>
    <cellStyle name="xl101 3" xfId="763"/>
    <cellStyle name="xl101 4" xfId="961"/>
    <cellStyle name="xl101 5" xfId="1143"/>
    <cellStyle name="xl101 6" xfId="1325"/>
    <cellStyle name="xl101 7" xfId="472"/>
    <cellStyle name="xl101 8" xfId="258"/>
    <cellStyle name="xl102" xfId="82"/>
    <cellStyle name="xl102 2" xfId="632"/>
    <cellStyle name="xl102 3" xfId="891"/>
    <cellStyle name="xl102 4" xfId="971"/>
    <cellStyle name="xl102 5" xfId="1153"/>
    <cellStyle name="xl102 6" xfId="1335"/>
    <cellStyle name="xl102 7" xfId="468"/>
    <cellStyle name="xl102 8" xfId="268"/>
    <cellStyle name="xl103" xfId="86"/>
    <cellStyle name="xl103 2" xfId="636"/>
    <cellStyle name="xl103 3" xfId="884"/>
    <cellStyle name="xl103 4" xfId="975"/>
    <cellStyle name="xl103 5" xfId="1157"/>
    <cellStyle name="xl103 6" xfId="1339"/>
    <cellStyle name="xl103 7" xfId="476"/>
    <cellStyle name="xl103 8" xfId="272"/>
    <cellStyle name="xl104" xfId="94"/>
    <cellStyle name="xl104 2" xfId="644"/>
    <cellStyle name="xl104 3" xfId="846"/>
    <cellStyle name="xl104 4" xfId="983"/>
    <cellStyle name="xl104 5" xfId="1165"/>
    <cellStyle name="xl104 6" xfId="1347"/>
    <cellStyle name="xl104 7" xfId="479"/>
    <cellStyle name="xl104 8" xfId="280"/>
    <cellStyle name="xl105" xfId="89"/>
    <cellStyle name="xl105 2" xfId="639"/>
    <cellStyle name="xl105 3" xfId="821"/>
    <cellStyle name="xl105 4" xfId="978"/>
    <cellStyle name="xl105 5" xfId="1160"/>
    <cellStyle name="xl105 6" xfId="1342"/>
    <cellStyle name="xl105 7" xfId="464"/>
    <cellStyle name="xl105 8" xfId="275"/>
    <cellStyle name="xl106" xfId="97"/>
    <cellStyle name="xl106 2" xfId="647"/>
    <cellStyle name="xl106 3" xfId="881"/>
    <cellStyle name="xl106 4" xfId="986"/>
    <cellStyle name="xl106 5" xfId="1168"/>
    <cellStyle name="xl106 6" xfId="1350"/>
    <cellStyle name="xl106 7" xfId="467"/>
    <cellStyle name="xl106 8" xfId="283"/>
    <cellStyle name="xl107" xfId="100"/>
    <cellStyle name="xl107 2" xfId="650"/>
    <cellStyle name="xl107 3" xfId="883"/>
    <cellStyle name="xl107 4" xfId="989"/>
    <cellStyle name="xl107 5" xfId="1171"/>
    <cellStyle name="xl107 6" xfId="1353"/>
    <cellStyle name="xl107 7" xfId="473"/>
    <cellStyle name="xl107 8" xfId="286"/>
    <cellStyle name="xl108" xfId="84"/>
    <cellStyle name="xl108 2" xfId="634"/>
    <cellStyle name="xl108 3" xfId="849"/>
    <cellStyle name="xl108 4" xfId="973"/>
    <cellStyle name="xl108 5" xfId="1155"/>
    <cellStyle name="xl108 6" xfId="1337"/>
    <cellStyle name="xl108 7" xfId="478"/>
    <cellStyle name="xl108 8" xfId="270"/>
    <cellStyle name="xl109" xfId="87"/>
    <cellStyle name="xl109 2" xfId="637"/>
    <cellStyle name="xl109 3" xfId="830"/>
    <cellStyle name="xl109 4" xfId="976"/>
    <cellStyle name="xl109 5" xfId="1158"/>
    <cellStyle name="xl109 6" xfId="1340"/>
    <cellStyle name="xl109 7" xfId="465"/>
    <cellStyle name="xl109 8" xfId="273"/>
    <cellStyle name="xl110" xfId="95"/>
    <cellStyle name="xl110 2" xfId="645"/>
    <cellStyle name="xl110 3" xfId="809"/>
    <cellStyle name="xl110 4" xfId="984"/>
    <cellStyle name="xl110 5" xfId="1166"/>
    <cellStyle name="xl110 6" xfId="1348"/>
    <cellStyle name="xl110 7" xfId="474"/>
    <cellStyle name="xl110 8" xfId="281"/>
    <cellStyle name="xl111" xfId="99"/>
    <cellStyle name="xl111 2" xfId="649"/>
    <cellStyle name="xl111 3" xfId="886"/>
    <cellStyle name="xl111 4" xfId="988"/>
    <cellStyle name="xl111 5" xfId="1170"/>
    <cellStyle name="xl111 6" xfId="1352"/>
    <cellStyle name="xl111 7" xfId="475"/>
    <cellStyle name="xl111 8" xfId="285"/>
    <cellStyle name="xl112" xfId="85"/>
    <cellStyle name="xl112 2" xfId="635"/>
    <cellStyle name="xl112 3" xfId="810"/>
    <cellStyle name="xl112 4" xfId="974"/>
    <cellStyle name="xl112 5" xfId="1156"/>
    <cellStyle name="xl112 6" xfId="1338"/>
    <cellStyle name="xl112 7" xfId="469"/>
    <cellStyle name="xl112 8" xfId="271"/>
    <cellStyle name="xl113" xfId="88"/>
    <cellStyle name="xl113 2" xfId="638"/>
    <cellStyle name="xl113 3" xfId="863"/>
    <cellStyle name="xl113 4" xfId="977"/>
    <cellStyle name="xl113 5" xfId="1159"/>
    <cellStyle name="xl113 6" xfId="1341"/>
    <cellStyle name="xl113 7" xfId="477"/>
    <cellStyle name="xl113 8" xfId="274"/>
    <cellStyle name="xl114" xfId="90"/>
    <cellStyle name="xl114 2" xfId="640"/>
    <cellStyle name="xl114 3" xfId="860"/>
    <cellStyle name="xl114 4" xfId="979"/>
    <cellStyle name="xl114 5" xfId="1161"/>
    <cellStyle name="xl114 6" xfId="1343"/>
    <cellStyle name="xl114 7" xfId="470"/>
    <cellStyle name="xl114 8" xfId="276"/>
    <cellStyle name="xl115" xfId="96"/>
    <cellStyle name="xl115 2" xfId="646"/>
    <cellStyle name="xl115 3" xfId="879"/>
    <cellStyle name="xl115 4" xfId="985"/>
    <cellStyle name="xl115 5" xfId="1167"/>
    <cellStyle name="xl115 6" xfId="1349"/>
    <cellStyle name="xl115 7" xfId="471"/>
    <cellStyle name="xl115 8" xfId="282"/>
    <cellStyle name="xl116" xfId="91"/>
    <cellStyle name="xl116 2" xfId="641"/>
    <cellStyle name="xl116 3" xfId="855"/>
    <cellStyle name="xl116 4" xfId="980"/>
    <cellStyle name="xl116 5" xfId="1162"/>
    <cellStyle name="xl116 6" xfId="1344"/>
    <cellStyle name="xl116 7" xfId="480"/>
    <cellStyle name="xl116 8" xfId="277"/>
    <cellStyle name="xl117" xfId="98"/>
    <cellStyle name="xl117 2" xfId="648"/>
    <cellStyle name="xl117 3" xfId="878"/>
    <cellStyle name="xl117 4" xfId="987"/>
    <cellStyle name="xl117 5" xfId="1169"/>
    <cellStyle name="xl117 6" xfId="1351"/>
    <cellStyle name="xl117 7" xfId="503"/>
    <cellStyle name="xl117 8" xfId="284"/>
    <cellStyle name="xl118" xfId="92"/>
    <cellStyle name="xl118 2" xfId="642"/>
    <cellStyle name="xl118 3" xfId="851"/>
    <cellStyle name="xl118 4" xfId="981"/>
    <cellStyle name="xl118 5" xfId="1163"/>
    <cellStyle name="xl118 6" xfId="1345"/>
    <cellStyle name="xl118 7" xfId="507"/>
    <cellStyle name="xl118 8" xfId="278"/>
    <cellStyle name="xl119" xfId="93"/>
    <cellStyle name="xl119 2" xfId="643"/>
    <cellStyle name="xl119 3" xfId="848"/>
    <cellStyle name="xl119 4" xfId="982"/>
    <cellStyle name="xl119 5" xfId="1164"/>
    <cellStyle name="xl119 6" xfId="1346"/>
    <cellStyle name="xl119 7" xfId="511"/>
    <cellStyle name="xl119 8" xfId="279"/>
    <cellStyle name="xl120" xfId="102"/>
    <cellStyle name="xl120 2" xfId="652"/>
    <cellStyle name="xl120 3" xfId="877"/>
    <cellStyle name="xl120 4" xfId="991"/>
    <cellStyle name="xl120 5" xfId="1173"/>
    <cellStyle name="xl120 6" xfId="1355"/>
    <cellStyle name="xl120 7" xfId="517"/>
    <cellStyle name="xl120 8" xfId="288"/>
    <cellStyle name="xl121" xfId="126"/>
    <cellStyle name="xl121 2" xfId="676"/>
    <cellStyle name="xl121 3" xfId="843"/>
    <cellStyle name="xl121 4" xfId="1015"/>
    <cellStyle name="xl121 5" xfId="1197"/>
    <cellStyle name="xl121 6" xfId="1379"/>
    <cellStyle name="xl121 7" xfId="518"/>
    <cellStyle name="xl121 8" xfId="312"/>
    <cellStyle name="xl122" xfId="130"/>
    <cellStyle name="xl122 2" xfId="680"/>
    <cellStyle name="xl122 3" xfId="828"/>
    <cellStyle name="xl122 4" xfId="1019"/>
    <cellStyle name="xl122 5" xfId="1201"/>
    <cellStyle name="xl122 6" xfId="1383"/>
    <cellStyle name="xl122 7" xfId="519"/>
    <cellStyle name="xl122 8" xfId="316"/>
    <cellStyle name="xl123" xfId="134"/>
    <cellStyle name="xl123 2" xfId="684"/>
    <cellStyle name="xl123 3" xfId="816"/>
    <cellStyle name="xl123 4" xfId="1023"/>
    <cellStyle name="xl123 5" xfId="1205"/>
    <cellStyle name="xl123 6" xfId="1387"/>
    <cellStyle name="xl123 7" xfId="521"/>
    <cellStyle name="xl123 8" xfId="320"/>
    <cellStyle name="xl124" xfId="151"/>
    <cellStyle name="xl124 2" xfId="701"/>
    <cellStyle name="xl124 3" xfId="812"/>
    <cellStyle name="xl124 4" xfId="1040"/>
    <cellStyle name="xl124 5" xfId="1222"/>
    <cellStyle name="xl124 6" xfId="1404"/>
    <cellStyle name="xl124 7" xfId="542"/>
    <cellStyle name="xl124 8" xfId="337"/>
    <cellStyle name="xl125" xfId="153"/>
    <cellStyle name="xl125 2" xfId="703"/>
    <cellStyle name="xl125 3" xfId="885"/>
    <cellStyle name="xl125 4" xfId="1042"/>
    <cellStyle name="xl125 5" xfId="1224"/>
    <cellStyle name="xl125 6" xfId="1406"/>
    <cellStyle name="xl125 7" xfId="545"/>
    <cellStyle name="xl125 8" xfId="339"/>
    <cellStyle name="xl126" xfId="154"/>
    <cellStyle name="xl126 2" xfId="704"/>
    <cellStyle name="xl126 3" xfId="882"/>
    <cellStyle name="xl126 4" xfId="1043"/>
    <cellStyle name="xl126 5" xfId="1225"/>
    <cellStyle name="xl126 6" xfId="1407"/>
    <cellStyle name="xl126 7" xfId="481"/>
    <cellStyle name="xl126 8" xfId="340"/>
    <cellStyle name="xl127" xfId="101"/>
    <cellStyle name="xl127 2" xfId="651"/>
    <cellStyle name="xl127 3" xfId="880"/>
    <cellStyle name="xl127 4" xfId="990"/>
    <cellStyle name="xl127 5" xfId="1172"/>
    <cellStyle name="xl127 6" xfId="1354"/>
    <cellStyle name="xl127 7" xfId="484"/>
    <cellStyle name="xl127 8" xfId="287"/>
    <cellStyle name="xl128" xfId="159"/>
    <cellStyle name="xl128 2" xfId="709"/>
    <cellStyle name="xl128 3" xfId="856"/>
    <cellStyle name="xl128 4" xfId="1048"/>
    <cellStyle name="xl128 5" xfId="1230"/>
    <cellStyle name="xl128 6" xfId="1412"/>
    <cellStyle name="xl128 7" xfId="487"/>
    <cellStyle name="xl128 8" xfId="345"/>
    <cellStyle name="xl129" xfId="177"/>
    <cellStyle name="xl129 2" xfId="727"/>
    <cellStyle name="xl129 3" xfId="802"/>
    <cellStyle name="xl129 4" xfId="1066"/>
    <cellStyle name="xl129 5" xfId="1248"/>
    <cellStyle name="xl129 6" xfId="1430"/>
    <cellStyle name="xl129 7" xfId="489"/>
    <cellStyle name="xl129 8" xfId="363"/>
    <cellStyle name="xl130" xfId="180"/>
    <cellStyle name="xl130 2" xfId="730"/>
    <cellStyle name="xl130 3" xfId="791"/>
    <cellStyle name="xl130 4" xfId="1069"/>
    <cellStyle name="xl130 5" xfId="1251"/>
    <cellStyle name="xl130 6" xfId="1433"/>
    <cellStyle name="xl130 7" xfId="494"/>
    <cellStyle name="xl130 8" xfId="366"/>
    <cellStyle name="xl131" xfId="103"/>
    <cellStyle name="xl131 2" xfId="653"/>
    <cellStyle name="xl131 3" xfId="862"/>
    <cellStyle name="xl131 4" xfId="992"/>
    <cellStyle name="xl131 5" xfId="1174"/>
    <cellStyle name="xl131 6" xfId="1356"/>
    <cellStyle name="xl131 7" xfId="496"/>
    <cellStyle name="xl131 8" xfId="289"/>
    <cellStyle name="xl132" xfId="107"/>
    <cellStyle name="xl132 2" xfId="657"/>
    <cellStyle name="xl132 3" xfId="838"/>
    <cellStyle name="xl132 4" xfId="996"/>
    <cellStyle name="xl132 5" xfId="1178"/>
    <cellStyle name="xl132 6" xfId="1360"/>
    <cellStyle name="xl132 7" xfId="498"/>
    <cellStyle name="xl132 8" xfId="293"/>
    <cellStyle name="xl133" xfId="110"/>
    <cellStyle name="xl133 2" xfId="660"/>
    <cellStyle name="xl133 3" xfId="819"/>
    <cellStyle name="xl133 4" xfId="999"/>
    <cellStyle name="xl133 5" xfId="1181"/>
    <cellStyle name="xl133 6" xfId="1363"/>
    <cellStyle name="xl133 7" xfId="499"/>
    <cellStyle name="xl133 8" xfId="296"/>
    <cellStyle name="xl134" xfId="112"/>
    <cellStyle name="xl134 2" xfId="662"/>
    <cellStyle name="xl134 3" xfId="876"/>
    <cellStyle name="xl134 4" xfId="1001"/>
    <cellStyle name="xl134 5" xfId="1183"/>
    <cellStyle name="xl134 6" xfId="1365"/>
    <cellStyle name="xl134 7" xfId="504"/>
    <cellStyle name="xl134 8" xfId="298"/>
    <cellStyle name="xl135" xfId="117"/>
    <cellStyle name="xl135 2" xfId="667"/>
    <cellStyle name="xl135 3" xfId="871"/>
    <cellStyle name="xl135 4" xfId="1006"/>
    <cellStyle name="xl135 5" xfId="1188"/>
    <cellStyle name="xl135 6" xfId="1370"/>
    <cellStyle name="xl135 7" xfId="508"/>
    <cellStyle name="xl135 8" xfId="303"/>
    <cellStyle name="xl136" xfId="119"/>
    <cellStyle name="xl136 2" xfId="669"/>
    <cellStyle name="xl136 3" xfId="869"/>
    <cellStyle name="xl136 4" xfId="1008"/>
    <cellStyle name="xl136 5" xfId="1190"/>
    <cellStyle name="xl136 6" xfId="1372"/>
    <cellStyle name="xl136 7" xfId="512"/>
    <cellStyle name="xl136 8" xfId="305"/>
    <cellStyle name="xl137" xfId="121"/>
    <cellStyle name="xl137 2" xfId="671"/>
    <cellStyle name="xl137 3" xfId="867"/>
    <cellStyle name="xl137 4" xfId="1010"/>
    <cellStyle name="xl137 5" xfId="1192"/>
    <cellStyle name="xl137 6" xfId="1374"/>
    <cellStyle name="xl137 7" xfId="520"/>
    <cellStyle name="xl137 8" xfId="307"/>
    <cellStyle name="xl138" xfId="122"/>
    <cellStyle name="xl138 2" xfId="672"/>
    <cellStyle name="xl138 3" xfId="866"/>
    <cellStyle name="xl138 4" xfId="1011"/>
    <cellStyle name="xl138 5" xfId="1193"/>
    <cellStyle name="xl138 6" xfId="1375"/>
    <cellStyle name="xl138 7" xfId="523"/>
    <cellStyle name="xl138 8" xfId="308"/>
    <cellStyle name="xl139" xfId="127"/>
    <cellStyle name="xl139 2" xfId="677"/>
    <cellStyle name="xl139 3" xfId="841"/>
    <cellStyle name="xl139 4" xfId="1016"/>
    <cellStyle name="xl139 5" xfId="1198"/>
    <cellStyle name="xl139 6" xfId="1380"/>
    <cellStyle name="xl139 7" xfId="527"/>
    <cellStyle name="xl139 8" xfId="313"/>
    <cellStyle name="xl140" xfId="131"/>
    <cellStyle name="xl140 2" xfId="681"/>
    <cellStyle name="xl140 3" xfId="825"/>
    <cellStyle name="xl140 4" xfId="1020"/>
    <cellStyle name="xl140 5" xfId="1202"/>
    <cellStyle name="xl140 6" xfId="1384"/>
    <cellStyle name="xl140 7" xfId="531"/>
    <cellStyle name="xl140 8" xfId="317"/>
    <cellStyle name="xl141" xfId="135"/>
    <cellStyle name="xl141 2" xfId="685"/>
    <cellStyle name="xl141 3" xfId="813"/>
    <cellStyle name="xl141 4" xfId="1024"/>
    <cellStyle name="xl141 5" xfId="1206"/>
    <cellStyle name="xl141 6" xfId="1388"/>
    <cellStyle name="xl141 7" xfId="535"/>
    <cellStyle name="xl141 8" xfId="321"/>
    <cellStyle name="xl142" xfId="139"/>
    <cellStyle name="xl142 2" xfId="689"/>
    <cellStyle name="xl142 3" xfId="850"/>
    <cellStyle name="xl142 4" xfId="1028"/>
    <cellStyle name="xl142 5" xfId="1210"/>
    <cellStyle name="xl142 6" xfId="1392"/>
    <cellStyle name="xl142 7" xfId="485"/>
    <cellStyle name="xl142 8" xfId="325"/>
    <cellStyle name="xl143" xfId="142"/>
    <cellStyle name="xl143 2" xfId="692"/>
    <cellStyle name="xl143 3" xfId="840"/>
    <cellStyle name="xl143 4" xfId="1031"/>
    <cellStyle name="xl143 5" xfId="1213"/>
    <cellStyle name="xl143 6" xfId="1395"/>
    <cellStyle name="xl143 7" xfId="488"/>
    <cellStyle name="xl143 8" xfId="328"/>
    <cellStyle name="xl144" xfId="145"/>
    <cellStyle name="xl144 2" xfId="695"/>
    <cellStyle name="xl144 3" xfId="827"/>
    <cellStyle name="xl144 4" xfId="1034"/>
    <cellStyle name="xl144 5" xfId="1216"/>
    <cellStyle name="xl144 6" xfId="1398"/>
    <cellStyle name="xl144 7" xfId="490"/>
    <cellStyle name="xl144 8" xfId="331"/>
    <cellStyle name="xl145" xfId="147"/>
    <cellStyle name="xl145 2" xfId="697"/>
    <cellStyle name="xl145 3" xfId="824"/>
    <cellStyle name="xl145 4" xfId="1036"/>
    <cellStyle name="xl145 5" xfId="1218"/>
    <cellStyle name="xl145 6" xfId="1400"/>
    <cellStyle name="xl145 7" xfId="495"/>
    <cellStyle name="xl145 8" xfId="333"/>
    <cellStyle name="xl146" xfId="148"/>
    <cellStyle name="xl146 2" xfId="698"/>
    <cellStyle name="xl146 3" xfId="822"/>
    <cellStyle name="xl146 4" xfId="1037"/>
    <cellStyle name="xl146 5" xfId="1219"/>
    <cellStyle name="xl146 6" xfId="1401"/>
    <cellStyle name="xl146 7" xfId="497"/>
    <cellStyle name="xl146 8" xfId="334"/>
    <cellStyle name="xl147" xfId="160"/>
    <cellStyle name="xl147 2" xfId="710"/>
    <cellStyle name="xl147 3" xfId="839"/>
    <cellStyle name="xl147 4" xfId="1049"/>
    <cellStyle name="xl147 5" xfId="1231"/>
    <cellStyle name="xl147 6" xfId="1413"/>
    <cellStyle name="xl147 7" xfId="500"/>
    <cellStyle name="xl147 8" xfId="346"/>
    <cellStyle name="xl148" xfId="108"/>
    <cellStyle name="xl148 2" xfId="658"/>
    <cellStyle name="xl148 3" xfId="834"/>
    <cellStyle name="xl148 4" xfId="997"/>
    <cellStyle name="xl148 5" xfId="1179"/>
    <cellStyle name="xl148 6" xfId="1361"/>
    <cellStyle name="xl148 7" xfId="505"/>
    <cellStyle name="xl148 8" xfId="294"/>
    <cellStyle name="xl149" xfId="111"/>
    <cellStyle name="xl149 2" xfId="661"/>
    <cellStyle name="xl149 3" xfId="811"/>
    <cellStyle name="xl149 4" xfId="1000"/>
    <cellStyle name="xl149 5" xfId="1182"/>
    <cellStyle name="xl149 6" xfId="1364"/>
    <cellStyle name="xl149 7" xfId="509"/>
    <cellStyle name="xl149 8" xfId="297"/>
    <cellStyle name="xl150" xfId="113"/>
    <cellStyle name="xl150 2" xfId="663"/>
    <cellStyle name="xl150 3" xfId="875"/>
    <cellStyle name="xl150 4" xfId="1002"/>
    <cellStyle name="xl150 5" xfId="1184"/>
    <cellStyle name="xl150 6" xfId="1366"/>
    <cellStyle name="xl150 7" xfId="513"/>
    <cellStyle name="xl150 8" xfId="299"/>
    <cellStyle name="xl151" xfId="118"/>
    <cellStyle name="xl151 2" xfId="668"/>
    <cellStyle name="xl151 3" xfId="870"/>
    <cellStyle name="xl151 4" xfId="1007"/>
    <cellStyle name="xl151 5" xfId="1189"/>
    <cellStyle name="xl151 6" xfId="1371"/>
    <cellStyle name="xl151 7" xfId="515"/>
    <cellStyle name="xl151 8" xfId="304"/>
    <cellStyle name="xl152" xfId="120"/>
    <cellStyle name="xl152 2" xfId="670"/>
    <cellStyle name="xl152 3" xfId="868"/>
    <cellStyle name="xl152 4" xfId="1009"/>
    <cellStyle name="xl152 5" xfId="1191"/>
    <cellStyle name="xl152 6" xfId="1373"/>
    <cellStyle name="xl152 7" xfId="522"/>
    <cellStyle name="xl152 8" xfId="306"/>
    <cellStyle name="xl153" xfId="123"/>
    <cellStyle name="xl153 2" xfId="673"/>
    <cellStyle name="xl153 3" xfId="861"/>
    <cellStyle name="xl153 4" xfId="1012"/>
    <cellStyle name="xl153 5" xfId="1194"/>
    <cellStyle name="xl153 6" xfId="1376"/>
    <cellStyle name="xl153 7" xfId="524"/>
    <cellStyle name="xl153 8" xfId="309"/>
    <cellStyle name="xl154" xfId="128"/>
    <cellStyle name="xl154 2" xfId="678"/>
    <cellStyle name="xl154 3" xfId="837"/>
    <cellStyle name="xl154 4" xfId="1017"/>
    <cellStyle name="xl154 5" xfId="1199"/>
    <cellStyle name="xl154 6" xfId="1381"/>
    <cellStyle name="xl154 7" xfId="525"/>
    <cellStyle name="xl154 8" xfId="314"/>
    <cellStyle name="xl155" xfId="132"/>
    <cellStyle name="xl155 2" xfId="682"/>
    <cellStyle name="xl155 3" xfId="823"/>
    <cellStyle name="xl155 4" xfId="1021"/>
    <cellStyle name="xl155 5" xfId="1203"/>
    <cellStyle name="xl155 6" xfId="1385"/>
    <cellStyle name="xl155 7" xfId="526"/>
    <cellStyle name="xl155 8" xfId="318"/>
    <cellStyle name="xl156" xfId="136"/>
    <cellStyle name="xl156 2" xfId="686"/>
    <cellStyle name="xl156 3" xfId="865"/>
    <cellStyle name="xl156 4" xfId="1025"/>
    <cellStyle name="xl156 5" xfId="1207"/>
    <cellStyle name="xl156 6" xfId="1389"/>
    <cellStyle name="xl156 7" xfId="528"/>
    <cellStyle name="xl156 8" xfId="322"/>
    <cellStyle name="xl157" xfId="138"/>
    <cellStyle name="xl157 2" xfId="688"/>
    <cellStyle name="xl157 3" xfId="852"/>
    <cellStyle name="xl157 4" xfId="1027"/>
    <cellStyle name="xl157 5" xfId="1209"/>
    <cellStyle name="xl157 6" xfId="1391"/>
    <cellStyle name="xl157 7" xfId="529"/>
    <cellStyle name="xl157 8" xfId="324"/>
    <cellStyle name="xl158" xfId="140"/>
    <cellStyle name="xl158 2" xfId="690"/>
    <cellStyle name="xl158 3" xfId="847"/>
    <cellStyle name="xl158 4" xfId="1029"/>
    <cellStyle name="xl158 5" xfId="1211"/>
    <cellStyle name="xl158 6" xfId="1393"/>
    <cellStyle name="xl158 7" xfId="530"/>
    <cellStyle name="xl158 8" xfId="326"/>
    <cellStyle name="xl159" xfId="149"/>
    <cellStyle name="xl159 2" xfId="699"/>
    <cellStyle name="xl159 3" xfId="817"/>
    <cellStyle name="xl159 4" xfId="1038"/>
    <cellStyle name="xl159 5" xfId="1220"/>
    <cellStyle name="xl159 6" xfId="1402"/>
    <cellStyle name="xl159 7" xfId="532"/>
    <cellStyle name="xl159 8" xfId="335"/>
    <cellStyle name="xl160" xfId="156"/>
    <cellStyle name="xl160 2" xfId="706"/>
    <cellStyle name="xl160 3" xfId="806"/>
    <cellStyle name="xl160 4" xfId="1045"/>
    <cellStyle name="xl160 5" xfId="1227"/>
    <cellStyle name="xl160 6" xfId="1409"/>
    <cellStyle name="xl160 7" xfId="533"/>
    <cellStyle name="xl160 8" xfId="342"/>
    <cellStyle name="xl161" xfId="161"/>
    <cellStyle name="xl161 2" xfId="711"/>
    <cellStyle name="xl161 3" xfId="835"/>
    <cellStyle name="xl161 4" xfId="1050"/>
    <cellStyle name="xl161 5" xfId="1232"/>
    <cellStyle name="xl161 6" xfId="1414"/>
    <cellStyle name="xl161 7" xfId="534"/>
    <cellStyle name="xl161 8" xfId="347"/>
    <cellStyle name="xl162" xfId="162"/>
    <cellStyle name="xl162 2" xfId="712"/>
    <cellStyle name="xl162 3" xfId="831"/>
    <cellStyle name="xl162 4" xfId="1051"/>
    <cellStyle name="xl162 5" xfId="1233"/>
    <cellStyle name="xl162 6" xfId="1415"/>
    <cellStyle name="xl162 7" xfId="536"/>
    <cellStyle name="xl162 8" xfId="348"/>
    <cellStyle name="xl163" xfId="163"/>
    <cellStyle name="xl163 2" xfId="713"/>
    <cellStyle name="xl163 3" xfId="807"/>
    <cellStyle name="xl163 4" xfId="1052"/>
    <cellStyle name="xl163 5" xfId="1234"/>
    <cellStyle name="xl163 6" xfId="1416"/>
    <cellStyle name="xl163 7" xfId="483"/>
    <cellStyle name="xl163 8" xfId="349"/>
    <cellStyle name="xl164" xfId="164"/>
    <cellStyle name="xl164 2" xfId="714"/>
    <cellStyle name="xl164 3" xfId="798"/>
    <cellStyle name="xl164 4" xfId="1053"/>
    <cellStyle name="xl164 5" xfId="1235"/>
    <cellStyle name="xl164 6" xfId="1417"/>
    <cellStyle name="xl164 7" xfId="491"/>
    <cellStyle name="xl164 8" xfId="350"/>
    <cellStyle name="xl165" xfId="165"/>
    <cellStyle name="xl165 2" xfId="715"/>
    <cellStyle name="xl165 3" xfId="797"/>
    <cellStyle name="xl165 4" xfId="1054"/>
    <cellStyle name="xl165 5" xfId="1236"/>
    <cellStyle name="xl165 6" xfId="1418"/>
    <cellStyle name="xl165 7" xfId="501"/>
    <cellStyle name="xl165 8" xfId="351"/>
    <cellStyle name="xl166" xfId="166"/>
    <cellStyle name="xl166 2" xfId="716"/>
    <cellStyle name="xl166 3" xfId="803"/>
    <cellStyle name="xl166 4" xfId="1055"/>
    <cellStyle name="xl166 5" xfId="1237"/>
    <cellStyle name="xl166 6" xfId="1419"/>
    <cellStyle name="xl166 7" xfId="506"/>
    <cellStyle name="xl166 8" xfId="352"/>
    <cellStyle name="xl167" xfId="167"/>
    <cellStyle name="xl167 2" xfId="717"/>
    <cellStyle name="xl167 3" xfId="796"/>
    <cellStyle name="xl167 4" xfId="1056"/>
    <cellStyle name="xl167 5" xfId="1238"/>
    <cellStyle name="xl167 6" xfId="1420"/>
    <cellStyle name="xl167 7" xfId="510"/>
    <cellStyle name="xl167 8" xfId="353"/>
    <cellStyle name="xl168" xfId="168"/>
    <cellStyle name="xl168 2" xfId="718"/>
    <cellStyle name="xl168 3" xfId="801"/>
    <cellStyle name="xl168 4" xfId="1057"/>
    <cellStyle name="xl168 5" xfId="1239"/>
    <cellStyle name="xl168 6" xfId="1421"/>
    <cellStyle name="xl168 7" xfId="514"/>
    <cellStyle name="xl168 8" xfId="354"/>
    <cellStyle name="xl169" xfId="169"/>
    <cellStyle name="xl169 2" xfId="719"/>
    <cellStyle name="xl169 3" xfId="795"/>
    <cellStyle name="xl169 4" xfId="1058"/>
    <cellStyle name="xl169 5" xfId="1240"/>
    <cellStyle name="xl169 6" xfId="1422"/>
    <cellStyle name="xl169 7" xfId="537"/>
    <cellStyle name="xl169 8" xfId="355"/>
    <cellStyle name="xl170" xfId="170"/>
    <cellStyle name="xl170 2" xfId="720"/>
    <cellStyle name="xl170 3" xfId="793"/>
    <cellStyle name="xl170 4" xfId="1059"/>
    <cellStyle name="xl170 5" xfId="1241"/>
    <cellStyle name="xl170 6" xfId="1423"/>
    <cellStyle name="xl170 7" xfId="540"/>
    <cellStyle name="xl170 8" xfId="356"/>
    <cellStyle name="xl171" xfId="171"/>
    <cellStyle name="xl171 2" xfId="721"/>
    <cellStyle name="xl171 3" xfId="790"/>
    <cellStyle name="xl171 4" xfId="1060"/>
    <cellStyle name="xl171 5" xfId="1242"/>
    <cellStyle name="xl171 6" xfId="1424"/>
    <cellStyle name="xl171 7" xfId="543"/>
    <cellStyle name="xl171 8" xfId="357"/>
    <cellStyle name="xl172" xfId="106"/>
    <cellStyle name="xl172 2" xfId="656"/>
    <cellStyle name="xl172 3" xfId="842"/>
    <cellStyle name="xl172 4" xfId="995"/>
    <cellStyle name="xl172 5" xfId="1177"/>
    <cellStyle name="xl172 6" xfId="1359"/>
    <cellStyle name="xl172 7" xfId="546"/>
    <cellStyle name="xl172 8" xfId="292"/>
    <cellStyle name="xl173" xfId="114"/>
    <cellStyle name="xl173 2" xfId="664"/>
    <cellStyle name="xl173 3" xfId="874"/>
    <cellStyle name="xl173 4" xfId="1003"/>
    <cellStyle name="xl173 5" xfId="1185"/>
    <cellStyle name="xl173 6" xfId="1367"/>
    <cellStyle name="xl173 7" xfId="538"/>
    <cellStyle name="xl173 8" xfId="300"/>
    <cellStyle name="xl174" xfId="124"/>
    <cellStyle name="xl174 2" xfId="674"/>
    <cellStyle name="xl174 3" xfId="854"/>
    <cellStyle name="xl174 4" xfId="1013"/>
    <cellStyle name="xl174 5" xfId="1195"/>
    <cellStyle name="xl174 6" xfId="1377"/>
    <cellStyle name="xl174 7" xfId="541"/>
    <cellStyle name="xl174 8" xfId="310"/>
    <cellStyle name="xl175" xfId="129"/>
    <cellStyle name="xl175 2" xfId="679"/>
    <cellStyle name="xl175 3" xfId="833"/>
    <cellStyle name="xl175 4" xfId="1018"/>
    <cellStyle name="xl175 5" xfId="1200"/>
    <cellStyle name="xl175 6" xfId="1382"/>
    <cellStyle name="xl175 7" xfId="539"/>
    <cellStyle name="xl175 8" xfId="315"/>
    <cellStyle name="xl176" xfId="133"/>
    <cellStyle name="xl176 2" xfId="683"/>
    <cellStyle name="xl176 3" xfId="818"/>
    <cellStyle name="xl176 4" xfId="1022"/>
    <cellStyle name="xl176 5" xfId="1204"/>
    <cellStyle name="xl176 6" xfId="1386"/>
    <cellStyle name="xl176 7" xfId="492"/>
    <cellStyle name="xl176 8" xfId="319"/>
    <cellStyle name="xl177" xfId="137"/>
    <cellStyle name="xl177 2" xfId="687"/>
    <cellStyle name="xl177 3" xfId="853"/>
    <cellStyle name="xl177 4" xfId="1026"/>
    <cellStyle name="xl177 5" xfId="1208"/>
    <cellStyle name="xl177 6" xfId="1390"/>
    <cellStyle name="xl177 7" xfId="482"/>
    <cellStyle name="xl177 8" xfId="323"/>
    <cellStyle name="xl178" xfId="152"/>
    <cellStyle name="xl178 2" xfId="702"/>
    <cellStyle name="xl178 3" xfId="808"/>
    <cellStyle name="xl178 4" xfId="1041"/>
    <cellStyle name="xl178 5" xfId="1223"/>
    <cellStyle name="xl178 6" xfId="1405"/>
    <cellStyle name="xl178 7" xfId="493"/>
    <cellStyle name="xl178 8" xfId="338"/>
    <cellStyle name="xl179" xfId="115"/>
    <cellStyle name="xl179 2" xfId="665"/>
    <cellStyle name="xl179 3" xfId="873"/>
    <cellStyle name="xl179 4" xfId="1004"/>
    <cellStyle name="xl179 5" xfId="1186"/>
    <cellStyle name="xl179 6" xfId="1368"/>
    <cellStyle name="xl179 7" xfId="502"/>
    <cellStyle name="xl179 8" xfId="301"/>
    <cellStyle name="xl180" xfId="157"/>
    <cellStyle name="xl180 2" xfId="707"/>
    <cellStyle name="xl180 3" xfId="859"/>
    <cellStyle name="xl180 4" xfId="1046"/>
    <cellStyle name="xl180 5" xfId="1228"/>
    <cellStyle name="xl180 6" xfId="1410"/>
    <cellStyle name="xl180 7" xfId="516"/>
    <cellStyle name="xl180 8" xfId="343"/>
    <cellStyle name="xl181" xfId="172"/>
    <cellStyle name="xl181 2" xfId="722"/>
    <cellStyle name="xl181 3" xfId="804"/>
    <cellStyle name="xl181 4" xfId="1061"/>
    <cellStyle name="xl181 5" xfId="1243"/>
    <cellStyle name="xl181 6" xfId="1425"/>
    <cellStyle name="xl181 7" xfId="544"/>
    <cellStyle name="xl181 8" xfId="358"/>
    <cellStyle name="xl182" xfId="175"/>
    <cellStyle name="xl182 2" xfId="725"/>
    <cellStyle name="xl182 3" xfId="789"/>
    <cellStyle name="xl182 4" xfId="1064"/>
    <cellStyle name="xl182 5" xfId="1246"/>
    <cellStyle name="xl182 6" xfId="1428"/>
    <cellStyle name="xl182 7" xfId="486"/>
    <cellStyle name="xl182 8" xfId="361"/>
    <cellStyle name="xl183" xfId="178"/>
    <cellStyle name="xl183 2" xfId="794"/>
    <cellStyle name="xl183 3" xfId="1067"/>
    <cellStyle name="xl183 4" xfId="1249"/>
    <cellStyle name="xl183 5" xfId="1431"/>
    <cellStyle name="xl183 6" xfId="728"/>
    <cellStyle name="xl183 7" xfId="364"/>
    <cellStyle name="xl184" xfId="181"/>
    <cellStyle name="xl184 2" xfId="787"/>
    <cellStyle name="xl184 3" xfId="1070"/>
    <cellStyle name="xl184 4" xfId="1252"/>
    <cellStyle name="xl184 5" xfId="1434"/>
    <cellStyle name="xl184 6" xfId="731"/>
    <cellStyle name="xl184 7" xfId="367"/>
    <cellStyle name="xl185" xfId="173"/>
    <cellStyle name="xl185 2" xfId="800"/>
    <cellStyle name="xl185 3" xfId="1062"/>
    <cellStyle name="xl185 4" xfId="1244"/>
    <cellStyle name="xl185 5" xfId="1426"/>
    <cellStyle name="xl185 6" xfId="723"/>
    <cellStyle name="xl185 7" xfId="359"/>
    <cellStyle name="xl186" xfId="176"/>
    <cellStyle name="xl186 2" xfId="805"/>
    <cellStyle name="xl186 3" xfId="1065"/>
    <cellStyle name="xl186 4" xfId="1247"/>
    <cellStyle name="xl186 5" xfId="1429"/>
    <cellStyle name="xl186 6" xfId="726"/>
    <cellStyle name="xl186 7" xfId="362"/>
    <cellStyle name="xl187" xfId="174"/>
    <cellStyle name="xl187 2" xfId="792"/>
    <cellStyle name="xl187 3" xfId="1063"/>
    <cellStyle name="xl187 4" xfId="1245"/>
    <cellStyle name="xl187 5" xfId="1427"/>
    <cellStyle name="xl187 6" xfId="724"/>
    <cellStyle name="xl187 7" xfId="360"/>
    <cellStyle name="xl188" xfId="104"/>
    <cellStyle name="xl188 2" xfId="820"/>
    <cellStyle name="xl188 3" xfId="993"/>
    <cellStyle name="xl188 4" xfId="1175"/>
    <cellStyle name="xl188 5" xfId="1357"/>
    <cellStyle name="xl188 6" xfId="654"/>
    <cellStyle name="xl188 7" xfId="290"/>
    <cellStyle name="xl189" xfId="141"/>
    <cellStyle name="xl189 2" xfId="844"/>
    <cellStyle name="xl189 3" xfId="1030"/>
    <cellStyle name="xl189 4" xfId="1212"/>
    <cellStyle name="xl189 5" xfId="1394"/>
    <cellStyle name="xl189 6" xfId="691"/>
    <cellStyle name="xl189 7" xfId="327"/>
    <cellStyle name="xl190" xfId="143"/>
    <cellStyle name="xl190 2" xfId="836"/>
    <cellStyle name="xl190 3" xfId="1032"/>
    <cellStyle name="xl190 4" xfId="1214"/>
    <cellStyle name="xl190 5" xfId="1396"/>
    <cellStyle name="xl190 6" xfId="693"/>
    <cellStyle name="xl190 7" xfId="329"/>
    <cellStyle name="xl191" xfId="146"/>
    <cellStyle name="xl191 2" xfId="826"/>
    <cellStyle name="xl191 3" xfId="1035"/>
    <cellStyle name="xl191 4" xfId="1217"/>
    <cellStyle name="xl191 5" xfId="1399"/>
    <cellStyle name="xl191 6" xfId="696"/>
    <cellStyle name="xl191 7" xfId="332"/>
    <cellStyle name="xl192" xfId="150"/>
    <cellStyle name="xl192 2" xfId="815"/>
    <cellStyle name="xl192 3" xfId="1039"/>
    <cellStyle name="xl192 4" xfId="1221"/>
    <cellStyle name="xl192 5" xfId="1403"/>
    <cellStyle name="xl192 6" xfId="700"/>
    <cellStyle name="xl192 7" xfId="336"/>
    <cellStyle name="xl193" xfId="155"/>
    <cellStyle name="xl193 2" xfId="864"/>
    <cellStyle name="xl193 3" xfId="1044"/>
    <cellStyle name="xl193 4" xfId="1226"/>
    <cellStyle name="xl193 5" xfId="1408"/>
    <cellStyle name="xl193 6" xfId="705"/>
    <cellStyle name="xl193 7" xfId="341"/>
    <cellStyle name="xl194" xfId="116"/>
    <cellStyle name="xl194 2" xfId="872"/>
    <cellStyle name="xl194 3" xfId="1005"/>
    <cellStyle name="xl194 4" xfId="1187"/>
    <cellStyle name="xl194 5" xfId="1369"/>
    <cellStyle name="xl194 6" xfId="666"/>
    <cellStyle name="xl194 7" xfId="302"/>
    <cellStyle name="xl195" xfId="158"/>
    <cellStyle name="xl195 2" xfId="858"/>
    <cellStyle name="xl195 3" xfId="1047"/>
    <cellStyle name="xl195 4" xfId="1229"/>
    <cellStyle name="xl195 5" xfId="1411"/>
    <cellStyle name="xl195 6" xfId="708"/>
    <cellStyle name="xl195 7" xfId="344"/>
    <cellStyle name="xl196" xfId="125"/>
    <cellStyle name="xl196 2" xfId="845"/>
    <cellStyle name="xl196 3" xfId="1014"/>
    <cellStyle name="xl196 4" xfId="1196"/>
    <cellStyle name="xl196 5" xfId="1378"/>
    <cellStyle name="xl196 6" xfId="675"/>
    <cellStyle name="xl196 7" xfId="311"/>
    <cellStyle name="xl197" xfId="179"/>
    <cellStyle name="xl197 2" xfId="799"/>
    <cellStyle name="xl197 3" xfId="1068"/>
    <cellStyle name="xl197 4" xfId="1250"/>
    <cellStyle name="xl197 5" xfId="1432"/>
    <cellStyle name="xl197 6" xfId="729"/>
    <cellStyle name="xl197 7" xfId="365"/>
    <cellStyle name="xl198" xfId="105"/>
    <cellStyle name="xl198 2" xfId="857"/>
    <cellStyle name="xl198 3" xfId="994"/>
    <cellStyle name="xl198 4" xfId="1176"/>
    <cellStyle name="xl198 5" xfId="1358"/>
    <cellStyle name="xl198 6" xfId="655"/>
    <cellStyle name="xl198 7" xfId="291"/>
    <cellStyle name="xl199" xfId="144"/>
    <cellStyle name="xl199 2" xfId="832"/>
    <cellStyle name="xl199 3" xfId="1033"/>
    <cellStyle name="xl199 4" xfId="1215"/>
    <cellStyle name="xl199 5" xfId="1397"/>
    <cellStyle name="xl199 6" xfId="694"/>
    <cellStyle name="xl199 7" xfId="330"/>
    <cellStyle name="xl200" xfId="109"/>
    <cellStyle name="xl200 2" xfId="829"/>
    <cellStyle name="xl200 3" xfId="998"/>
    <cellStyle name="xl200 4" xfId="1180"/>
    <cellStyle name="xl200 5" xfId="1362"/>
    <cellStyle name="xl200 6" xfId="659"/>
    <cellStyle name="xl200 7" xfId="295"/>
    <cellStyle name="xl200 8" xfId="1444"/>
    <cellStyle name="xl21" xfId="187"/>
    <cellStyle name="xl21 2" xfId="887"/>
    <cellStyle name="xl21 3" xfId="1073"/>
    <cellStyle name="xl21 4" xfId="1255"/>
    <cellStyle name="xl21 5" xfId="1437"/>
    <cellStyle name="xl21 6" xfId="552"/>
    <cellStyle name="xl21 7" xfId="373"/>
    <cellStyle name="xl22" xfId="5"/>
    <cellStyle name="xl22 2" xfId="786"/>
    <cellStyle name="xl22 3" xfId="893"/>
    <cellStyle name="xl22 4" xfId="1075"/>
    <cellStyle name="xl22 5" xfId="1257"/>
    <cellStyle name="xl22 6" xfId="388"/>
    <cellStyle name="xl22 7" xfId="190"/>
    <cellStyle name="xl23" xfId="12"/>
    <cellStyle name="xl23 2" xfId="775"/>
    <cellStyle name="xl23 3" xfId="900"/>
    <cellStyle name="xl23 4" xfId="1082"/>
    <cellStyle name="xl23 5" xfId="1264"/>
    <cellStyle name="xl23 6" xfId="394"/>
    <cellStyle name="xl23 7" xfId="197"/>
    <cellStyle name="xl24" xfId="16"/>
    <cellStyle name="xl24 2" xfId="778"/>
    <cellStyle name="xl24 3" xfId="904"/>
    <cellStyle name="xl24 4" xfId="1086"/>
    <cellStyle name="xl24 5" xfId="1268"/>
    <cellStyle name="xl24 6" xfId="398"/>
    <cellStyle name="xl24 7" xfId="201"/>
    <cellStyle name="xl25" xfId="23"/>
    <cellStyle name="xl25 2" xfId="762"/>
    <cellStyle name="xl25 3" xfId="911"/>
    <cellStyle name="xl25 4" xfId="1093"/>
    <cellStyle name="xl25 5" xfId="1275"/>
    <cellStyle name="xl25 6" xfId="405"/>
    <cellStyle name="xl25 7" xfId="208"/>
    <cellStyle name="xl26" xfId="11"/>
    <cellStyle name="xl26 2" xfId="420"/>
    <cellStyle name="xl26 3" xfId="784"/>
    <cellStyle name="xl26 4" xfId="899"/>
    <cellStyle name="xl26 5" xfId="1081"/>
    <cellStyle name="xl26 6" xfId="1263"/>
    <cellStyle name="xl26 7" xfId="376"/>
    <cellStyle name="xl26 8" xfId="196"/>
    <cellStyle name="xl26 9" xfId="1441"/>
    <cellStyle name="xl27" xfId="9"/>
    <cellStyle name="xl27 2" xfId="776"/>
    <cellStyle name="xl27 3" xfId="897"/>
    <cellStyle name="xl27 4" xfId="1079"/>
    <cellStyle name="xl27 5" xfId="1261"/>
    <cellStyle name="xl27 6" xfId="392"/>
    <cellStyle name="xl27 7" xfId="194"/>
    <cellStyle name="xl28" xfId="39"/>
    <cellStyle name="xl28 2" xfId="576"/>
    <cellStyle name="xl28 3" xfId="927"/>
    <cellStyle name="xl28 4" xfId="1109"/>
    <cellStyle name="xl28 5" xfId="1291"/>
    <cellStyle name="xl28 6" xfId="422"/>
    <cellStyle name="xl28 7" xfId="224"/>
    <cellStyle name="xl29" xfId="43"/>
    <cellStyle name="xl29 2" xfId="733"/>
    <cellStyle name="xl29 3" xfId="931"/>
    <cellStyle name="xl29 4" xfId="1113"/>
    <cellStyle name="xl29 5" xfId="1295"/>
    <cellStyle name="xl29 6" xfId="424"/>
    <cellStyle name="xl29 7" xfId="228"/>
    <cellStyle name="xl30" xfId="49"/>
    <cellStyle name="xl30 2" xfId="561"/>
    <cellStyle name="xl30 3" xfId="938"/>
    <cellStyle name="xl30 4" xfId="1120"/>
    <cellStyle name="xl30 5" xfId="1302"/>
    <cellStyle name="xl30 6" xfId="430"/>
    <cellStyle name="xl30 7" xfId="235"/>
    <cellStyle name="xl31" xfId="56"/>
    <cellStyle name="xl31 2" xfId="769"/>
    <cellStyle name="xl31 3" xfId="945"/>
    <cellStyle name="xl31 4" xfId="1127"/>
    <cellStyle name="xl31 5" xfId="1309"/>
    <cellStyle name="xl31 6" xfId="386"/>
    <cellStyle name="xl31 7" xfId="242"/>
    <cellStyle name="xl32" xfId="188"/>
    <cellStyle name="xl32 2" xfId="888"/>
    <cellStyle name="xl32 3" xfId="1074"/>
    <cellStyle name="xl32 4" xfId="1256"/>
    <cellStyle name="xl32 5" xfId="1438"/>
    <cellStyle name="xl32 6" xfId="553"/>
    <cellStyle name="xl32 7" xfId="374"/>
    <cellStyle name="xl32 8" xfId="1442"/>
    <cellStyle name="xl33" xfId="17"/>
    <cellStyle name="xl33 2" xfId="771"/>
    <cellStyle name="xl33 3" xfId="905"/>
    <cellStyle name="xl33 4" xfId="1087"/>
    <cellStyle name="xl33 5" xfId="1269"/>
    <cellStyle name="xl33 6" xfId="399"/>
    <cellStyle name="xl33 7" xfId="202"/>
    <cellStyle name="xl34" xfId="34"/>
    <cellStyle name="xl34 2" xfId="416"/>
    <cellStyle name="xl34 3" xfId="558"/>
    <cellStyle name="xl34 4" xfId="922"/>
    <cellStyle name="xl34 5" xfId="1104"/>
    <cellStyle name="xl34 6" xfId="1286"/>
    <cellStyle name="xl34 7" xfId="377"/>
    <cellStyle name="xl34 8" xfId="219"/>
    <cellStyle name="xl35" xfId="44"/>
    <cellStyle name="xl35 2" xfId="736"/>
    <cellStyle name="xl35 3" xfId="932"/>
    <cellStyle name="xl35 4" xfId="1114"/>
    <cellStyle name="xl35 5" xfId="1296"/>
    <cellStyle name="xl35 6" xfId="425"/>
    <cellStyle name="xl35 7" xfId="229"/>
    <cellStyle name="xl36" xfId="50"/>
    <cellStyle name="xl36 2" xfId="599"/>
    <cellStyle name="xl36 3" xfId="939"/>
    <cellStyle name="xl36 4" xfId="1121"/>
    <cellStyle name="xl36 5" xfId="1303"/>
    <cellStyle name="xl36 6" xfId="431"/>
    <cellStyle name="xl36 7" xfId="236"/>
    <cellStyle name="xl37" xfId="57"/>
    <cellStyle name="xl37 2" xfId="752"/>
    <cellStyle name="xl37 3" xfId="946"/>
    <cellStyle name="xl37 4" xfId="1128"/>
    <cellStyle name="xl37 5" xfId="1310"/>
    <cellStyle name="xl37 6" xfId="435"/>
    <cellStyle name="xl37 7" xfId="243"/>
    <cellStyle name="xl38" xfId="1"/>
    <cellStyle name="xl38 2" xfId="438"/>
    <cellStyle name="xl38 3" xfId="765"/>
    <cellStyle name="xl38 4" xfId="949"/>
    <cellStyle name="xl38 5" xfId="1131"/>
    <cellStyle name="xl38 6" xfId="1313"/>
    <cellStyle name="xl38 7" xfId="378"/>
    <cellStyle name="xl38 8" xfId="246"/>
    <cellStyle name="xl38 9" xfId="60"/>
    <cellStyle name="xl39" xfId="35"/>
    <cellStyle name="xl39 2" xfId="610"/>
    <cellStyle name="xl39 3" xfId="923"/>
    <cellStyle name="xl39 4" xfId="1105"/>
    <cellStyle name="xl39 5" xfId="1287"/>
    <cellStyle name="xl39 6" xfId="417"/>
    <cellStyle name="xl39 7" xfId="220"/>
    <cellStyle name="xl40" xfId="27"/>
    <cellStyle name="xl40 2" xfId="560"/>
    <cellStyle name="xl40 3" xfId="915"/>
    <cellStyle name="xl40 4" xfId="1097"/>
    <cellStyle name="xl40 5" xfId="1279"/>
    <cellStyle name="xl40 6" xfId="409"/>
    <cellStyle name="xl40 7" xfId="212"/>
    <cellStyle name="xl41" xfId="45"/>
    <cellStyle name="xl41 2" xfId="554"/>
    <cellStyle name="xl41 3" xfId="933"/>
    <cellStyle name="xl41 4" xfId="1115"/>
    <cellStyle name="xl41 5" xfId="1297"/>
    <cellStyle name="xl41 6" xfId="426"/>
    <cellStyle name="xl41 7" xfId="230"/>
    <cellStyle name="xl42" xfId="51"/>
    <cellStyle name="xl42 2" xfId="432"/>
    <cellStyle name="xl42 3" xfId="593"/>
    <cellStyle name="xl42 4" xfId="940"/>
    <cellStyle name="xl42 5" xfId="1122"/>
    <cellStyle name="xl42 6" xfId="1304"/>
    <cellStyle name="xl42 7" xfId="379"/>
    <cellStyle name="xl42 8" xfId="237"/>
    <cellStyle name="xl43" xfId="58"/>
    <cellStyle name="xl43 2" xfId="748"/>
    <cellStyle name="xl43 3" xfId="947"/>
    <cellStyle name="xl43 4" xfId="1129"/>
    <cellStyle name="xl43 5" xfId="1311"/>
    <cellStyle name="xl43 6" xfId="436"/>
    <cellStyle name="xl43 7" xfId="244"/>
    <cellStyle name="xl44" xfId="41"/>
    <cellStyle name="xl44 2" xfId="590"/>
    <cellStyle name="xl44 3" xfId="742"/>
    <cellStyle name="xl44 4" xfId="929"/>
    <cellStyle name="xl44 5" xfId="1111"/>
    <cellStyle name="xl44 6" xfId="1293"/>
    <cellStyle name="xl44 7" xfId="423"/>
    <cellStyle name="xl44 8" xfId="226"/>
    <cellStyle name="xl45" xfId="42"/>
    <cellStyle name="xl45 2" xfId="591"/>
    <cellStyle name="xl45 3" xfId="739"/>
    <cellStyle name="xl45 4" xfId="930"/>
    <cellStyle name="xl45 5" xfId="1112"/>
    <cellStyle name="xl45 6" xfId="1294"/>
    <cellStyle name="xl45 7" xfId="427"/>
    <cellStyle name="xl45 8" xfId="227"/>
    <cellStyle name="xl46" xfId="3"/>
    <cellStyle name="xl46 2" xfId="595"/>
    <cellStyle name="xl46 3" xfId="592"/>
    <cellStyle name="xl46 4" xfId="934"/>
    <cellStyle name="xl46 5" xfId="1116"/>
    <cellStyle name="xl46 6" xfId="1298"/>
    <cellStyle name="xl46 7" xfId="440"/>
    <cellStyle name="xl46 8" xfId="231"/>
    <cellStyle name="xl47" xfId="62"/>
    <cellStyle name="xl47 2" xfId="612"/>
    <cellStyle name="xl47 3" xfId="751"/>
    <cellStyle name="xl47 4" xfId="951"/>
    <cellStyle name="xl47 5" xfId="1133"/>
    <cellStyle name="xl47 6" xfId="1315"/>
    <cellStyle name="xl47 7" xfId="389"/>
    <cellStyle name="xl47 8" xfId="248"/>
    <cellStyle name="xl48" xfId="6"/>
    <cellStyle name="xl48 2" xfId="555"/>
    <cellStyle name="xl48 3" xfId="779"/>
    <cellStyle name="xl48 4" xfId="894"/>
    <cellStyle name="xl48 5" xfId="1076"/>
    <cellStyle name="xl48 6" xfId="1258"/>
    <cellStyle name="xl48 7" xfId="406"/>
    <cellStyle name="xl48 8" xfId="191"/>
    <cellStyle name="xl49" xfId="24"/>
    <cellStyle name="xl49 2" xfId="573"/>
    <cellStyle name="xl49 3" xfId="761"/>
    <cellStyle name="xl49 4" xfId="912"/>
    <cellStyle name="xl49 5" xfId="1094"/>
    <cellStyle name="xl49 6" xfId="1276"/>
    <cellStyle name="xl49 7" xfId="412"/>
    <cellStyle name="xl49 8" xfId="209"/>
    <cellStyle name="xl50" xfId="30"/>
    <cellStyle name="xl50 2" xfId="579"/>
    <cellStyle name="xl50 3" xfId="759"/>
    <cellStyle name="xl50 4" xfId="918"/>
    <cellStyle name="xl50 5" xfId="1100"/>
    <cellStyle name="xl50 6" xfId="1282"/>
    <cellStyle name="xl50 7" xfId="414"/>
    <cellStyle name="xl50 8" xfId="215"/>
    <cellStyle name="xl51" xfId="32"/>
    <cellStyle name="xl51 2" xfId="581"/>
    <cellStyle name="xl51 3" xfId="746"/>
    <cellStyle name="xl51 4" xfId="920"/>
    <cellStyle name="xl51 5" xfId="1102"/>
    <cellStyle name="xl51 6" xfId="1284"/>
    <cellStyle name="xl51 7" xfId="395"/>
    <cellStyle name="xl51 8" xfId="217"/>
    <cellStyle name="xl52" xfId="13"/>
    <cellStyle name="xl52 2" xfId="400"/>
    <cellStyle name="xl52 3" xfId="562"/>
    <cellStyle name="xl52 4" xfId="788"/>
    <cellStyle name="xl52 5" xfId="901"/>
    <cellStyle name="xl52 6" xfId="1083"/>
    <cellStyle name="xl52 7" xfId="1265"/>
    <cellStyle name="xl52 8" xfId="380"/>
    <cellStyle name="xl52 9" xfId="198"/>
    <cellStyle name="xl53" xfId="18"/>
    <cellStyle name="xl53 2" xfId="567"/>
    <cellStyle name="xl53 3" xfId="782"/>
    <cellStyle name="xl53 4" xfId="906"/>
    <cellStyle name="xl53 5" xfId="1088"/>
    <cellStyle name="xl53 6" xfId="1270"/>
    <cellStyle name="xl53 7" xfId="407"/>
    <cellStyle name="xl53 8" xfId="203"/>
    <cellStyle name="xl54" xfId="25"/>
    <cellStyle name="xl54 2" xfId="574"/>
    <cellStyle name="xl54 3" xfId="760"/>
    <cellStyle name="xl54 4" xfId="913"/>
    <cellStyle name="xl54 5" xfId="1095"/>
    <cellStyle name="xl54 6" xfId="1277"/>
    <cellStyle name="xl54 7" xfId="390"/>
    <cellStyle name="xl54 8" xfId="210"/>
    <cellStyle name="xl55" xfId="7"/>
    <cellStyle name="xl55 2" xfId="556"/>
    <cellStyle name="xl55 3" xfId="777"/>
    <cellStyle name="xl55 4" xfId="895"/>
    <cellStyle name="xl55 5" xfId="1077"/>
    <cellStyle name="xl55 6" xfId="1259"/>
    <cellStyle name="xl55 7" xfId="421"/>
    <cellStyle name="xl55 8" xfId="192"/>
    <cellStyle name="xl56" xfId="38"/>
    <cellStyle name="xl56 2" xfId="587"/>
    <cellStyle name="xl56 3" xfId="566"/>
    <cellStyle name="xl56 4" xfId="926"/>
    <cellStyle name="xl56 5" xfId="1108"/>
    <cellStyle name="xl56 6" xfId="1290"/>
    <cellStyle name="xl56 7" xfId="396"/>
    <cellStyle name="xl56 8" xfId="223"/>
    <cellStyle name="xl56 9" xfId="1445"/>
    <cellStyle name="xl57" xfId="14"/>
    <cellStyle name="xl57 2" xfId="563"/>
    <cellStyle name="xl57 3" xfId="783"/>
    <cellStyle name="xl57 4" xfId="902"/>
    <cellStyle name="xl57 5" xfId="1084"/>
    <cellStyle name="xl57 6" xfId="1266"/>
    <cellStyle name="xl57 7" xfId="401"/>
    <cellStyle name="xl57 8" xfId="199"/>
    <cellStyle name="xl58" xfId="19"/>
    <cellStyle name="xl58 2" xfId="568"/>
    <cellStyle name="xl58 3" xfId="780"/>
    <cellStyle name="xl58 4" xfId="907"/>
    <cellStyle name="xl58 5" xfId="1089"/>
    <cellStyle name="xl58 6" xfId="1271"/>
    <cellStyle name="xl58 7" xfId="408"/>
    <cellStyle name="xl58 8" xfId="204"/>
    <cellStyle name="xl59" xfId="26"/>
    <cellStyle name="xl59 2" xfId="575"/>
    <cellStyle name="xl59 3" xfId="755"/>
    <cellStyle name="xl59 4" xfId="914"/>
    <cellStyle name="xl59 5" xfId="1096"/>
    <cellStyle name="xl59 6" xfId="1278"/>
    <cellStyle name="xl59 7" xfId="411"/>
    <cellStyle name="xl59 8" xfId="211"/>
    <cellStyle name="xl60" xfId="29"/>
    <cellStyle name="xl60 2" xfId="578"/>
    <cellStyle name="xl60 3" xfId="766"/>
    <cellStyle name="xl60 4" xfId="917"/>
    <cellStyle name="xl60 5" xfId="1099"/>
    <cellStyle name="xl60 6" xfId="1281"/>
    <cellStyle name="xl60 7" xfId="413"/>
    <cellStyle name="xl60 8" xfId="214"/>
    <cellStyle name="xl61" xfId="31"/>
    <cellStyle name="xl61 2" xfId="580"/>
    <cellStyle name="xl61 3" xfId="754"/>
    <cellStyle name="xl61 4" xfId="919"/>
    <cellStyle name="xl61 5" xfId="1101"/>
    <cellStyle name="xl61 6" xfId="1283"/>
    <cellStyle name="xl61 7" xfId="415"/>
    <cellStyle name="xl61 8" xfId="216"/>
    <cellStyle name="xl62" xfId="33"/>
    <cellStyle name="xl62 2" xfId="582"/>
    <cellStyle name="xl62 3" xfId="732"/>
    <cellStyle name="xl62 4" xfId="921"/>
    <cellStyle name="xl62 5" xfId="1103"/>
    <cellStyle name="xl62 6" xfId="1285"/>
    <cellStyle name="xl62 7" xfId="418"/>
    <cellStyle name="xl62 8" xfId="218"/>
    <cellStyle name="xl63" xfId="36"/>
    <cellStyle name="xl63 2" xfId="419"/>
    <cellStyle name="xl63 3" xfId="585"/>
    <cellStyle name="xl63 4" xfId="753"/>
    <cellStyle name="xl63 5" xfId="924"/>
    <cellStyle name="xl63 6" xfId="1106"/>
    <cellStyle name="xl63 7" xfId="1288"/>
    <cellStyle name="xl63 8" xfId="381"/>
    <cellStyle name="xl63 9" xfId="221"/>
    <cellStyle name="xl64" xfId="37"/>
    <cellStyle name="xl64 2" xfId="586"/>
    <cellStyle name="xl64 3" xfId="588"/>
    <cellStyle name="xl64 4" xfId="925"/>
    <cellStyle name="xl64 5" xfId="1107"/>
    <cellStyle name="xl64 6" xfId="1289"/>
    <cellStyle name="xl64 7" xfId="391"/>
    <cellStyle name="xl64 8" xfId="222"/>
    <cellStyle name="xl65" xfId="8"/>
    <cellStyle name="xl65 2" xfId="557"/>
    <cellStyle name="xl65 3" xfId="785"/>
    <cellStyle name="xl65 4" xfId="896"/>
    <cellStyle name="xl65 5" xfId="1078"/>
    <cellStyle name="xl65 6" xfId="1260"/>
    <cellStyle name="xl65 7" xfId="397"/>
    <cellStyle name="xl65 8" xfId="193"/>
    <cellStyle name="xl66" xfId="15"/>
    <cellStyle name="xl66 2" xfId="564"/>
    <cellStyle name="xl66 3" xfId="781"/>
    <cellStyle name="xl66 4" xfId="903"/>
    <cellStyle name="xl66 5" xfId="1085"/>
    <cellStyle name="xl66 6" xfId="1267"/>
    <cellStyle name="xl66 7" xfId="402"/>
    <cellStyle name="xl66 8" xfId="200"/>
    <cellStyle name="xl67" xfId="20"/>
    <cellStyle name="xl67 2" xfId="569"/>
    <cellStyle name="xl67 3" xfId="774"/>
    <cellStyle name="xl67 4" xfId="908"/>
    <cellStyle name="xl67 5" xfId="1090"/>
    <cellStyle name="xl67 6" xfId="1272"/>
    <cellStyle name="xl67 7" xfId="428"/>
    <cellStyle name="xl67 8" xfId="205"/>
    <cellStyle name="xl68" xfId="46"/>
    <cellStyle name="xl68 2" xfId="596"/>
    <cellStyle name="xl68 3" xfId="583"/>
    <cellStyle name="xl68 4" xfId="935"/>
    <cellStyle name="xl68 5" xfId="1117"/>
    <cellStyle name="xl68 6" xfId="1299"/>
    <cellStyle name="xl68 7" xfId="433"/>
    <cellStyle name="xl68 8" xfId="232"/>
    <cellStyle name="xl69" xfId="10"/>
    <cellStyle name="xl69 2" xfId="559"/>
    <cellStyle name="xl69 3" xfId="773"/>
    <cellStyle name="xl69 4" xfId="898"/>
    <cellStyle name="xl69 5" xfId="1080"/>
    <cellStyle name="xl69 6" xfId="1262"/>
    <cellStyle name="xl69 7" xfId="429"/>
    <cellStyle name="xl69 8" xfId="195"/>
    <cellStyle name="xl70" xfId="21"/>
    <cellStyle name="xl70 2" xfId="570"/>
    <cellStyle name="xl70 3" xfId="772"/>
    <cellStyle name="xl70 4" xfId="909"/>
    <cellStyle name="xl70 5" xfId="1091"/>
    <cellStyle name="xl70 6" xfId="1273"/>
    <cellStyle name="xl70 7" xfId="434"/>
    <cellStyle name="xl70 8" xfId="206"/>
    <cellStyle name="xl71" xfId="28"/>
    <cellStyle name="xl71 2" xfId="577"/>
    <cellStyle name="xl71 3" xfId="768"/>
    <cellStyle name="xl71 4" xfId="916"/>
    <cellStyle name="xl71 5" xfId="1098"/>
    <cellStyle name="xl71 6" xfId="1280"/>
    <cellStyle name="xl71 7" xfId="437"/>
    <cellStyle name="xl71 8" xfId="213"/>
    <cellStyle name="xl72" xfId="40"/>
    <cellStyle name="xl72 2" xfId="589"/>
    <cellStyle name="xl72 3" xfId="743"/>
    <cellStyle name="xl72 4" xfId="928"/>
    <cellStyle name="xl72 5" xfId="1110"/>
    <cellStyle name="xl72 6" xfId="1292"/>
    <cellStyle name="xl72 7" xfId="439"/>
    <cellStyle name="xl72 8" xfId="225"/>
    <cellStyle name="xl73" xfId="47"/>
    <cellStyle name="xl73 2" xfId="597"/>
    <cellStyle name="xl73 3" xfId="744"/>
    <cellStyle name="xl73 4" xfId="936"/>
    <cellStyle name="xl73 5" xfId="1118"/>
    <cellStyle name="xl73 6" xfId="1300"/>
    <cellStyle name="xl73 7" xfId="393"/>
    <cellStyle name="xl73 8" xfId="233"/>
    <cellStyle name="xl74" xfId="52"/>
    <cellStyle name="xl74 2" xfId="602"/>
    <cellStyle name="xl74 3" xfId="734"/>
    <cellStyle name="xl74 4" xfId="941"/>
    <cellStyle name="xl74 5" xfId="1123"/>
    <cellStyle name="xl74 6" xfId="1305"/>
    <cellStyle name="xl74 7" xfId="403"/>
    <cellStyle name="xl74 8" xfId="238"/>
    <cellStyle name="xl75" xfId="59"/>
    <cellStyle name="xl75 2" xfId="609"/>
    <cellStyle name="xl75 3" xfId="747"/>
    <cellStyle name="xl75 4" xfId="948"/>
    <cellStyle name="xl75 5" xfId="1130"/>
    <cellStyle name="xl75 6" xfId="1312"/>
    <cellStyle name="xl75 7" xfId="410"/>
    <cellStyle name="xl75 8" xfId="245"/>
    <cellStyle name="xl76" xfId="61"/>
    <cellStyle name="xl76 2" xfId="611"/>
    <cellStyle name="xl76 3" xfId="758"/>
    <cellStyle name="xl76 4" xfId="950"/>
    <cellStyle name="xl76 5" xfId="1132"/>
    <cellStyle name="xl76 6" xfId="1314"/>
    <cellStyle name="xl76 7" xfId="404"/>
    <cellStyle name="xl76 8" xfId="247"/>
    <cellStyle name="xl77" xfId="22"/>
    <cellStyle name="xl77 2" xfId="571"/>
    <cellStyle name="xl77 3" xfId="770"/>
    <cellStyle name="xl77 4" xfId="910"/>
    <cellStyle name="xl77 5" xfId="1092"/>
    <cellStyle name="xl77 6" xfId="1274"/>
    <cellStyle name="xl77 7" xfId="441"/>
    <cellStyle name="xl77 8" xfId="207"/>
    <cellStyle name="xl78" xfId="48"/>
    <cellStyle name="xl78 2" xfId="598"/>
    <cellStyle name="xl78 3" xfId="594"/>
    <cellStyle name="xl78 4" xfId="937"/>
    <cellStyle name="xl78 5" xfId="1119"/>
    <cellStyle name="xl78 6" xfId="1301"/>
    <cellStyle name="xl78 7" xfId="444"/>
    <cellStyle name="xl78 8" xfId="234"/>
    <cellStyle name="xl79" xfId="53"/>
    <cellStyle name="xl79 2" xfId="603"/>
    <cellStyle name="xl79 3" xfId="735"/>
    <cellStyle name="xl79 4" xfId="942"/>
    <cellStyle name="xl79 5" xfId="1124"/>
    <cellStyle name="xl79 6" xfId="1306"/>
    <cellStyle name="xl79 7" xfId="448"/>
    <cellStyle name="xl79 8" xfId="239"/>
    <cellStyle name="xl80" xfId="54"/>
    <cellStyle name="xl80 2" xfId="604"/>
    <cellStyle name="xl80 3" xfId="565"/>
    <cellStyle name="xl80 4" xfId="943"/>
    <cellStyle name="xl80 5" xfId="1125"/>
    <cellStyle name="xl80 6" xfId="1307"/>
    <cellStyle name="xl80 7" xfId="455"/>
    <cellStyle name="xl80 8" xfId="240"/>
    <cellStyle name="xl81" xfId="55"/>
    <cellStyle name="xl81 2" xfId="605"/>
    <cellStyle name="xl81 3" xfId="601"/>
    <cellStyle name="xl81 4" xfId="944"/>
    <cellStyle name="xl81 5" xfId="1126"/>
    <cellStyle name="xl81 6" xfId="1308"/>
    <cellStyle name="xl81 7" xfId="457"/>
    <cellStyle name="xl81 8" xfId="241"/>
    <cellStyle name="xl82" xfId="63"/>
    <cellStyle name="xl82 2" xfId="613"/>
    <cellStyle name="xl82 3" xfId="737"/>
    <cellStyle name="xl82 4" xfId="952"/>
    <cellStyle name="xl82 5" xfId="1134"/>
    <cellStyle name="xl82 6" xfId="1316"/>
    <cellStyle name="xl82 7" xfId="442"/>
    <cellStyle name="xl82 8" xfId="249"/>
    <cellStyle name="xl83" xfId="65"/>
    <cellStyle name="xl83 2" xfId="615"/>
    <cellStyle name="xl83 3" xfId="767"/>
    <cellStyle name="xl83 4" xfId="954"/>
    <cellStyle name="xl83 5" xfId="1136"/>
    <cellStyle name="xl83 6" xfId="1318"/>
    <cellStyle name="xl83 7" xfId="453"/>
    <cellStyle name="xl83 8" xfId="251"/>
    <cellStyle name="xl84" xfId="68"/>
    <cellStyle name="xl84 2" xfId="618"/>
    <cellStyle name="xl84 3" xfId="750"/>
    <cellStyle name="xl84 4" xfId="957"/>
    <cellStyle name="xl84 5" xfId="1139"/>
    <cellStyle name="xl84 6" xfId="1321"/>
    <cellStyle name="xl84 7" xfId="456"/>
    <cellStyle name="xl84 8" xfId="254"/>
    <cellStyle name="xl85" xfId="75"/>
    <cellStyle name="xl85 2" xfId="625"/>
    <cellStyle name="xl85 3" xfId="745"/>
    <cellStyle name="xl85 4" xfId="964"/>
    <cellStyle name="xl85 5" xfId="1146"/>
    <cellStyle name="xl85 6" xfId="1328"/>
    <cellStyle name="xl85 7" xfId="458"/>
    <cellStyle name="xl85 8" xfId="261"/>
    <cellStyle name="xl86" xfId="77"/>
    <cellStyle name="xl86 2" xfId="627"/>
    <cellStyle name="xl86 3" xfId="607"/>
    <cellStyle name="xl86 4" xfId="966"/>
    <cellStyle name="xl86 5" xfId="1148"/>
    <cellStyle name="xl86 6" xfId="1330"/>
    <cellStyle name="xl86 7" xfId="463"/>
    <cellStyle name="xl86 8" xfId="263"/>
    <cellStyle name="xl87" xfId="64"/>
    <cellStyle name="xl87 2" xfId="614"/>
    <cellStyle name="xl87 3" xfId="741"/>
    <cellStyle name="xl87 4" xfId="953"/>
    <cellStyle name="xl87 5" xfId="1135"/>
    <cellStyle name="xl87 6" xfId="1317"/>
    <cellStyle name="xl87 7" xfId="443"/>
    <cellStyle name="xl87 8" xfId="250"/>
    <cellStyle name="xl88" xfId="73"/>
    <cellStyle name="xl88 2" xfId="623"/>
    <cellStyle name="xl88 3" xfId="756"/>
    <cellStyle name="xl88 4" xfId="962"/>
    <cellStyle name="xl88 5" xfId="1144"/>
    <cellStyle name="xl88 6" xfId="1326"/>
    <cellStyle name="xl88 7" xfId="449"/>
    <cellStyle name="xl88 8" xfId="259"/>
    <cellStyle name="xl89" xfId="76"/>
    <cellStyle name="xl89 2" xfId="626"/>
    <cellStyle name="xl89 3" xfId="584"/>
    <cellStyle name="xl89 4" xfId="965"/>
    <cellStyle name="xl89 5" xfId="1147"/>
    <cellStyle name="xl89 6" xfId="1329"/>
    <cellStyle name="xl89 7" xfId="459"/>
    <cellStyle name="xl89 8" xfId="262"/>
    <cellStyle name="xl90" xfId="78"/>
    <cellStyle name="xl90 2" xfId="628"/>
    <cellStyle name="xl90 3" xfId="572"/>
    <cellStyle name="xl90 4" xfId="967"/>
    <cellStyle name="xl90 5" xfId="1149"/>
    <cellStyle name="xl90 6" xfId="1331"/>
    <cellStyle name="xl90 7" xfId="445"/>
    <cellStyle name="xl90 8" xfId="264"/>
    <cellStyle name="xl91" xfId="83"/>
    <cellStyle name="xl91 2" xfId="633"/>
    <cellStyle name="xl91 3" xfId="814"/>
    <cellStyle name="xl91 4" xfId="972"/>
    <cellStyle name="xl91 5" xfId="1154"/>
    <cellStyle name="xl91 6" xfId="1336"/>
    <cellStyle name="xl91 7" xfId="450"/>
    <cellStyle name="xl91 8" xfId="269"/>
    <cellStyle name="xl92" xfId="69"/>
    <cellStyle name="xl92 2" xfId="619"/>
    <cellStyle name="xl92 3" xfId="740"/>
    <cellStyle name="xl92 4" xfId="958"/>
    <cellStyle name="xl92 5" xfId="1140"/>
    <cellStyle name="xl92 6" xfId="1322"/>
    <cellStyle name="xl92 7" xfId="460"/>
    <cellStyle name="xl92 8" xfId="255"/>
    <cellStyle name="xl93" xfId="79"/>
    <cellStyle name="xl93 2" xfId="629"/>
    <cellStyle name="xl93 3" xfId="738"/>
    <cellStyle name="xl93 4" xfId="968"/>
    <cellStyle name="xl93 5" xfId="1150"/>
    <cellStyle name="xl93 6" xfId="1332"/>
    <cellStyle name="xl93 7" xfId="451"/>
    <cellStyle name="xl93 8" xfId="265"/>
    <cellStyle name="xl94" xfId="66"/>
    <cellStyle name="xl94 2" xfId="616"/>
    <cellStyle name="xl94 3" xfId="764"/>
    <cellStyle name="xl94 4" xfId="955"/>
    <cellStyle name="xl94 5" xfId="1137"/>
    <cellStyle name="xl94 6" xfId="1319"/>
    <cellStyle name="xl94 7" xfId="454"/>
    <cellStyle name="xl94 8" xfId="252"/>
    <cellStyle name="xl95" xfId="70"/>
    <cellStyle name="xl95 2" xfId="620"/>
    <cellStyle name="xl95 3" xfId="606"/>
    <cellStyle name="xl95 4" xfId="959"/>
    <cellStyle name="xl95 5" xfId="1141"/>
    <cellStyle name="xl95 6" xfId="1323"/>
    <cellStyle name="xl95 7" xfId="461"/>
    <cellStyle name="xl95 8" xfId="256"/>
    <cellStyle name="xl96" xfId="80"/>
    <cellStyle name="xl96 2" xfId="630"/>
    <cellStyle name="xl96 3" xfId="600"/>
    <cellStyle name="xl96 4" xfId="969"/>
    <cellStyle name="xl96 5" xfId="1151"/>
    <cellStyle name="xl96 6" xfId="1333"/>
    <cellStyle name="xl96 7" xfId="452"/>
    <cellStyle name="xl96 8" xfId="266"/>
    <cellStyle name="xl97" xfId="71"/>
    <cellStyle name="xl97 2" xfId="621"/>
    <cellStyle name="xl97 3" xfId="892"/>
    <cellStyle name="xl97 4" xfId="960"/>
    <cellStyle name="xl97 5" xfId="1142"/>
    <cellStyle name="xl97 6" xfId="1324"/>
    <cellStyle name="xl97 7" xfId="462"/>
    <cellStyle name="xl97 8" xfId="257"/>
    <cellStyle name="xl98" xfId="74"/>
    <cellStyle name="xl98 2" xfId="624"/>
    <cellStyle name="xl98 3" xfId="749"/>
    <cellStyle name="xl98 4" xfId="963"/>
    <cellStyle name="xl98 5" xfId="1145"/>
    <cellStyle name="xl98 6" xfId="1327"/>
    <cellStyle name="xl98 7" xfId="446"/>
    <cellStyle name="xl98 8" xfId="260"/>
    <cellStyle name="xl99" xfId="81"/>
    <cellStyle name="xl99 2" xfId="631"/>
    <cellStyle name="xl99 3" xfId="608"/>
    <cellStyle name="xl99 4" xfId="970"/>
    <cellStyle name="xl99 5" xfId="1152"/>
    <cellStyle name="xl99 6" xfId="1334"/>
    <cellStyle name="xl99 7" xfId="447"/>
    <cellStyle name="xl99 8" xfId="267"/>
    <cellStyle name="Обычный" xfId="0" builtinId="0"/>
    <cellStyle name="Обычный 2" xfId="382"/>
    <cellStyle name="Обычный 3" xfId="383"/>
    <cellStyle name="Обычный 4" xfId="387"/>
    <cellStyle name="Обычный 5" xfId="375"/>
    <cellStyle name="Обычный 6" xfId="189"/>
    <cellStyle name="Обычный 7" xfId="1439"/>
    <cellStyle name="Обычный 8" xfId="4"/>
    <cellStyle name="Стиль 1" xfId="384"/>
    <cellStyle name="Финансовый 2" xfId="385"/>
  </cellStyles>
  <dxfs count="0"/>
  <tableStyles count="0" defaultTableStyle="TableStyleMedium2" defaultPivotStyle="PivotStyleLight16"/>
  <colors>
    <mruColors>
      <color rgb="FFABABFF"/>
      <color rgb="FF0000FF"/>
      <color rgb="FFFFFF99"/>
      <color rgb="FFFFFFCC"/>
      <color rgb="FF99FF99"/>
      <color rgb="FFD2EBFA"/>
      <color rgb="FFCCCCFF"/>
      <color rgb="FF9900FF"/>
      <color rgb="FFFFCC66"/>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ogin.consultant.ru/link/?req=doc&amp;base=LAW&amp;n=477248&amp;dst=100010&amp;field=134&amp;date=27.11.2024"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E468"/>
  <sheetViews>
    <sheetView showGridLines="0" tabSelected="1" view="pageBreakPreview" zoomScaleNormal="70" zoomScaleSheetLayoutView="100" workbookViewId="0">
      <selection activeCell="A5" sqref="A5:E5"/>
    </sheetView>
  </sheetViews>
  <sheetFormatPr defaultRowHeight="12.75" customHeight="1" x14ac:dyDescent="0.3"/>
  <cols>
    <col min="1" max="1" width="28.88671875" style="1" customWidth="1"/>
    <col min="2" max="2" width="79.33203125" style="1" customWidth="1"/>
    <col min="3" max="4" width="20" style="1" customWidth="1"/>
    <col min="5" max="5" width="15" style="1" customWidth="1"/>
    <col min="6" max="136" width="9.109375" style="1"/>
    <col min="137" max="159" width="9.109375" style="1" customWidth="1"/>
    <col min="160" max="392" width="9.109375" style="1"/>
    <col min="393" max="415" width="9.109375" style="1" customWidth="1"/>
    <col min="416" max="648" width="9.109375" style="1"/>
    <col min="649" max="671" width="9.109375" style="1" customWidth="1"/>
    <col min="672" max="904" width="9.109375" style="1"/>
    <col min="905" max="927" width="9.109375" style="1" customWidth="1"/>
    <col min="928" max="1160" width="9.109375" style="1"/>
    <col min="1161" max="1183" width="9.109375" style="1" customWidth="1"/>
    <col min="1184" max="1416" width="9.109375" style="1"/>
    <col min="1417" max="1439" width="9.109375" style="1" customWidth="1"/>
    <col min="1440" max="1672" width="9.109375" style="1"/>
    <col min="1673" max="1695" width="9.109375" style="1" customWidth="1"/>
    <col min="1696" max="1928" width="9.109375" style="1"/>
    <col min="1929" max="1951" width="9.109375" style="1" customWidth="1"/>
    <col min="1952" max="2184" width="9.109375" style="1"/>
    <col min="2185" max="2207" width="9.109375" style="1" customWidth="1"/>
    <col min="2208" max="2440" width="9.109375" style="1"/>
    <col min="2441" max="2463" width="9.109375" style="1" customWidth="1"/>
    <col min="2464" max="2696" width="9.109375" style="1"/>
    <col min="2697" max="2719" width="9.109375" style="1" customWidth="1"/>
    <col min="2720" max="2952" width="9.109375" style="1"/>
    <col min="2953" max="2975" width="9.109375" style="1" customWidth="1"/>
    <col min="2976" max="3208" width="9.109375" style="1"/>
    <col min="3209" max="3231" width="9.109375" style="1" customWidth="1"/>
    <col min="3232" max="3464" width="9.109375" style="1"/>
    <col min="3465" max="3487" width="9.109375" style="1" customWidth="1"/>
    <col min="3488" max="3720" width="9.109375" style="1"/>
    <col min="3721" max="3743" width="9.109375" style="1" customWidth="1"/>
    <col min="3744" max="3976" width="9.109375" style="1"/>
    <col min="3977" max="3999" width="9.109375" style="1" customWidth="1"/>
    <col min="4000" max="4232" width="9.109375" style="1"/>
    <col min="4233" max="4255" width="9.109375" style="1" customWidth="1"/>
    <col min="4256" max="4488" width="9.109375" style="1"/>
    <col min="4489" max="4511" width="9.109375" style="1" customWidth="1"/>
    <col min="4512" max="4744" width="9.109375" style="1"/>
    <col min="4745" max="4767" width="9.109375" style="1" customWidth="1"/>
    <col min="4768" max="5000" width="9.109375" style="1"/>
    <col min="5001" max="5023" width="9.109375" style="1" customWidth="1"/>
    <col min="5024" max="5256" width="9.109375" style="1"/>
    <col min="5257" max="5279" width="9.109375" style="1" customWidth="1"/>
    <col min="5280" max="5512" width="9.109375" style="1"/>
    <col min="5513" max="5535" width="9.109375" style="1" customWidth="1"/>
    <col min="5536" max="5768" width="9.109375" style="1"/>
    <col min="5769" max="5791" width="9.109375" style="1" customWidth="1"/>
    <col min="5792" max="6024" width="9.109375" style="1"/>
    <col min="6025" max="6047" width="9.109375" style="1" customWidth="1"/>
    <col min="6048" max="6280" width="9.109375" style="1"/>
    <col min="6281" max="6303" width="9.109375" style="1" customWidth="1"/>
    <col min="6304" max="6536" width="9.109375" style="1"/>
    <col min="6537" max="6559" width="9.109375" style="1" customWidth="1"/>
    <col min="6560" max="6792" width="9.109375" style="1"/>
    <col min="6793" max="6815" width="9.109375" style="1" customWidth="1"/>
    <col min="6816" max="7048" width="9.109375" style="1"/>
    <col min="7049" max="7071" width="9.109375" style="1" customWidth="1"/>
    <col min="7072" max="7304" width="9.109375" style="1"/>
    <col min="7305" max="7327" width="9.109375" style="1" customWidth="1"/>
    <col min="7328" max="7560" width="9.109375" style="1"/>
    <col min="7561" max="7583" width="9.109375" style="1" customWidth="1"/>
    <col min="7584" max="7816" width="9.109375" style="1"/>
    <col min="7817" max="7839" width="9.109375" style="1" customWidth="1"/>
    <col min="7840" max="8072" width="9.109375" style="1"/>
    <col min="8073" max="8095" width="9.109375" style="1" customWidth="1"/>
    <col min="8096" max="8328" width="9.109375" style="1"/>
    <col min="8329" max="8351" width="9.109375" style="1" customWidth="1"/>
    <col min="8352" max="8584" width="9.109375" style="1"/>
    <col min="8585" max="8607" width="9.109375" style="1" customWidth="1"/>
    <col min="8608" max="8840" width="9.109375" style="1"/>
    <col min="8841" max="8863" width="9.109375" style="1" customWidth="1"/>
    <col min="8864" max="9096" width="9.109375" style="1"/>
    <col min="9097" max="9119" width="9.109375" style="1" customWidth="1"/>
    <col min="9120" max="9352" width="9.109375" style="1"/>
    <col min="9353" max="9375" width="9.109375" style="1" customWidth="1"/>
    <col min="9376" max="9608" width="9.109375" style="1"/>
    <col min="9609" max="9631" width="9.109375" style="1" customWidth="1"/>
    <col min="9632" max="9864" width="9.109375" style="1"/>
    <col min="9865" max="9887" width="9.109375" style="1" customWidth="1"/>
    <col min="9888" max="10120" width="9.109375" style="1"/>
    <col min="10121" max="10143" width="9.109375" style="1" customWidth="1"/>
    <col min="10144" max="10376" width="9.109375" style="1"/>
    <col min="10377" max="10399" width="9.109375" style="1" customWidth="1"/>
    <col min="10400" max="10632" width="9.109375" style="1"/>
    <col min="10633" max="10655" width="9.109375" style="1" customWidth="1"/>
    <col min="10656" max="10888" width="9.109375" style="1"/>
    <col min="10889" max="10911" width="9.109375" style="1" customWidth="1"/>
    <col min="10912" max="11144" width="9.109375" style="1"/>
    <col min="11145" max="11167" width="9.109375" style="1" customWidth="1"/>
    <col min="11168" max="11400" width="9.109375" style="1"/>
    <col min="11401" max="11423" width="9.109375" style="1" customWidth="1"/>
    <col min="11424" max="11656" width="9.109375" style="1"/>
    <col min="11657" max="11679" width="9.109375" style="1" customWidth="1"/>
    <col min="11680" max="11912" width="9.109375" style="1"/>
    <col min="11913" max="11935" width="9.109375" style="1" customWidth="1"/>
    <col min="11936" max="12168" width="9.109375" style="1"/>
    <col min="12169" max="12191" width="9.109375" style="1" customWidth="1"/>
    <col min="12192" max="12424" width="9.109375" style="1"/>
    <col min="12425" max="12447" width="9.109375" style="1" customWidth="1"/>
    <col min="12448" max="12680" width="9.109375" style="1"/>
    <col min="12681" max="12703" width="9.109375" style="1" customWidth="1"/>
    <col min="12704" max="12936" width="9.109375" style="1"/>
    <col min="12937" max="12959" width="9.109375" style="1" customWidth="1"/>
    <col min="12960" max="13192" width="9.109375" style="1"/>
    <col min="13193" max="13215" width="9.109375" style="1" customWidth="1"/>
    <col min="13216" max="13448" width="9.109375" style="1"/>
    <col min="13449" max="13471" width="9.109375" style="1" customWidth="1"/>
    <col min="13472" max="13704" width="9.109375" style="1"/>
    <col min="13705" max="13727" width="9.109375" style="1" customWidth="1"/>
    <col min="13728" max="13960" width="9.109375" style="1"/>
    <col min="13961" max="13983" width="9.109375" style="1" customWidth="1"/>
    <col min="13984" max="14216" width="9.109375" style="1"/>
    <col min="14217" max="14239" width="9.109375" style="1" customWidth="1"/>
    <col min="14240" max="14472" width="9.109375" style="1"/>
    <col min="14473" max="14495" width="9.109375" style="1" customWidth="1"/>
    <col min="14496" max="14728" width="9.109375" style="1"/>
    <col min="14729" max="14751" width="9.109375" style="1" customWidth="1"/>
    <col min="14752" max="15009" width="9.109375" style="1"/>
    <col min="15010" max="15011" width="9.109375" style="1" customWidth="1"/>
    <col min="15012" max="16348" width="9.109375" style="1"/>
    <col min="16349" max="16384" width="9.109375" style="1" customWidth="1"/>
  </cols>
  <sheetData>
    <row r="1" spans="1:5" ht="15.6" x14ac:dyDescent="0.3">
      <c r="D1" s="49" t="s">
        <v>306</v>
      </c>
      <c r="E1" s="49"/>
    </row>
    <row r="2" spans="1:5" ht="15.6" x14ac:dyDescent="0.3">
      <c r="D2" s="49" t="s">
        <v>307</v>
      </c>
      <c r="E2" s="49"/>
    </row>
    <row r="3" spans="1:5" ht="15.6" x14ac:dyDescent="0.3">
      <c r="D3" s="49" t="s">
        <v>308</v>
      </c>
      <c r="E3" s="49"/>
    </row>
    <row r="4" spans="1:5" ht="15.6" x14ac:dyDescent="0.3">
      <c r="A4" s="2"/>
      <c r="B4" s="3"/>
      <c r="C4" s="4"/>
      <c r="D4" s="49" t="s">
        <v>889</v>
      </c>
      <c r="E4" s="49"/>
    </row>
    <row r="5" spans="1:5" ht="31.5" customHeight="1" x14ac:dyDescent="0.3">
      <c r="A5" s="47" t="s">
        <v>309</v>
      </c>
      <c r="B5" s="47"/>
      <c r="C5" s="48"/>
      <c r="D5" s="48"/>
      <c r="E5" s="48"/>
    </row>
    <row r="6" spans="1:5" s="25" customFormat="1" ht="19.2" x14ac:dyDescent="0.3">
      <c r="A6" s="22"/>
      <c r="B6" s="22"/>
      <c r="C6" s="15"/>
      <c r="D6" s="15"/>
      <c r="E6" s="18" t="s">
        <v>624</v>
      </c>
    </row>
    <row r="7" spans="1:5" ht="91.2" customHeight="1" x14ac:dyDescent="0.3">
      <c r="A7" s="45" t="s">
        <v>310</v>
      </c>
      <c r="B7" s="45" t="s">
        <v>311</v>
      </c>
      <c r="C7" s="21" t="s">
        <v>313</v>
      </c>
      <c r="D7" s="21" t="s">
        <v>314</v>
      </c>
      <c r="E7" s="21" t="s">
        <v>312</v>
      </c>
    </row>
    <row r="8" spans="1:5" ht="15.6" x14ac:dyDescent="0.3">
      <c r="A8" s="41" t="s">
        <v>315</v>
      </c>
      <c r="B8" s="5" t="s">
        <v>17</v>
      </c>
      <c r="C8" s="36">
        <f>C9+C31+C54+C62+C69+C75+C99+C120+C132+C142+C151+C154</f>
        <v>66573503418.989998</v>
      </c>
      <c r="D8" s="36">
        <f>D9+D31+D54+D62+D69+D75+D96+D99+D120+D132+D142+D151+D154+D194</f>
        <v>14243907634.59</v>
      </c>
      <c r="E8" s="20">
        <f>D8/C8*100</f>
        <v>21.4</v>
      </c>
    </row>
    <row r="9" spans="1:5" ht="15.6" x14ac:dyDescent="0.3">
      <c r="A9" s="41" t="s">
        <v>316</v>
      </c>
      <c r="B9" s="5" t="s">
        <v>18</v>
      </c>
      <c r="C9" s="44">
        <f>C10+C14</f>
        <v>39795501000</v>
      </c>
      <c r="D9" s="44">
        <f>D10+D14</f>
        <v>8994711134.8299999</v>
      </c>
      <c r="E9" s="20">
        <f t="shared" ref="E9:E72" si="0">D9/C9*100</f>
        <v>22.6</v>
      </c>
    </row>
    <row r="10" spans="1:5" ht="15.6" x14ac:dyDescent="0.3">
      <c r="A10" s="39" t="s">
        <v>317</v>
      </c>
      <c r="B10" s="6" t="s">
        <v>19</v>
      </c>
      <c r="C10" s="42">
        <f>C11</f>
        <v>12874797000</v>
      </c>
      <c r="D10" s="42">
        <f>D11</f>
        <v>4260695075.6799998</v>
      </c>
      <c r="E10" s="16">
        <f t="shared" si="0"/>
        <v>33.1</v>
      </c>
    </row>
    <row r="11" spans="1:5" ht="31.2" x14ac:dyDescent="0.3">
      <c r="A11" s="39" t="s">
        <v>318</v>
      </c>
      <c r="B11" s="6" t="s">
        <v>20</v>
      </c>
      <c r="C11" s="42">
        <f>C12</f>
        <v>12874797000</v>
      </c>
      <c r="D11" s="42">
        <f>D12+D13</f>
        <v>4260695075.6799998</v>
      </c>
      <c r="E11" s="16">
        <f t="shared" si="0"/>
        <v>33.1</v>
      </c>
    </row>
    <row r="12" spans="1:5" ht="126.6" customHeight="1" x14ac:dyDescent="0.3">
      <c r="A12" s="39" t="s">
        <v>319</v>
      </c>
      <c r="B12" s="6" t="s">
        <v>210</v>
      </c>
      <c r="C12" s="42">
        <v>12874797000</v>
      </c>
      <c r="D12" s="42">
        <v>4260340994.6799998</v>
      </c>
      <c r="E12" s="16">
        <f t="shared" si="0"/>
        <v>33.1</v>
      </c>
    </row>
    <row r="13" spans="1:5" ht="35.4" customHeight="1" x14ac:dyDescent="0.3">
      <c r="A13" s="39" t="s">
        <v>626</v>
      </c>
      <c r="B13" s="6" t="s">
        <v>627</v>
      </c>
      <c r="C13" s="42">
        <v>0</v>
      </c>
      <c r="D13" s="42">
        <v>354081</v>
      </c>
      <c r="E13" s="16"/>
    </row>
    <row r="14" spans="1:5" ht="15.6" x14ac:dyDescent="0.3">
      <c r="A14" s="39" t="s">
        <v>320</v>
      </c>
      <c r="B14" s="6" t="s">
        <v>21</v>
      </c>
      <c r="C14" s="42">
        <f>SUM(C15:C30)</f>
        <v>26920704000</v>
      </c>
      <c r="D14" s="42">
        <f>SUM(D15:D30)</f>
        <v>4734016059.1499996</v>
      </c>
      <c r="E14" s="16">
        <f t="shared" si="0"/>
        <v>17.600000000000001</v>
      </c>
    </row>
    <row r="15" spans="1:5" ht="187.2" x14ac:dyDescent="0.3">
      <c r="A15" s="39" t="s">
        <v>321</v>
      </c>
      <c r="B15" s="6" t="s">
        <v>233</v>
      </c>
      <c r="C15" s="42">
        <v>23901251000</v>
      </c>
      <c r="D15" s="42">
        <v>4135997380.23</v>
      </c>
      <c r="E15" s="16">
        <f t="shared" si="0"/>
        <v>17.3</v>
      </c>
    </row>
    <row r="16" spans="1:5" ht="140.4" x14ac:dyDescent="0.3">
      <c r="A16" s="39" t="s">
        <v>322</v>
      </c>
      <c r="B16" s="6" t="s">
        <v>234</v>
      </c>
      <c r="C16" s="42">
        <v>139057000</v>
      </c>
      <c r="D16" s="42">
        <v>897990.47</v>
      </c>
      <c r="E16" s="16">
        <f t="shared" si="0"/>
        <v>0.6</v>
      </c>
    </row>
    <row r="17" spans="1:5" ht="124.8" x14ac:dyDescent="0.3">
      <c r="A17" s="39" t="s">
        <v>323</v>
      </c>
      <c r="B17" s="6" t="s">
        <v>235</v>
      </c>
      <c r="C17" s="42">
        <v>53096000</v>
      </c>
      <c r="D17" s="42">
        <v>523467.31</v>
      </c>
      <c r="E17" s="16">
        <f t="shared" si="0"/>
        <v>1</v>
      </c>
    </row>
    <row r="18" spans="1:5" ht="124.8" x14ac:dyDescent="0.3">
      <c r="A18" s="39" t="s">
        <v>324</v>
      </c>
      <c r="B18" s="6" t="s">
        <v>236</v>
      </c>
      <c r="C18" s="42">
        <v>111528000</v>
      </c>
      <c r="D18" s="42">
        <v>-834082.72</v>
      </c>
      <c r="E18" s="16"/>
    </row>
    <row r="19" spans="1:5" ht="124.8" x14ac:dyDescent="0.3">
      <c r="A19" s="39" t="s">
        <v>325</v>
      </c>
      <c r="B19" s="6" t="s">
        <v>237</v>
      </c>
      <c r="C19" s="42">
        <v>68551000</v>
      </c>
      <c r="D19" s="42">
        <v>-122255.7</v>
      </c>
      <c r="E19" s="16"/>
    </row>
    <row r="20" spans="1:5" ht="123.6" customHeight="1" x14ac:dyDescent="0.3">
      <c r="A20" s="39" t="s">
        <v>326</v>
      </c>
      <c r="B20" s="6" t="s">
        <v>238</v>
      </c>
      <c r="C20" s="42">
        <v>116932000</v>
      </c>
      <c r="D20" s="42">
        <v>295181.28000000003</v>
      </c>
      <c r="E20" s="16">
        <f t="shared" si="0"/>
        <v>0.3</v>
      </c>
    </row>
    <row r="21" spans="1:5" ht="111.6" customHeight="1" x14ac:dyDescent="0.3">
      <c r="A21" s="39" t="s">
        <v>327</v>
      </c>
      <c r="B21" s="6" t="s">
        <v>239</v>
      </c>
      <c r="C21" s="42">
        <v>295016000</v>
      </c>
      <c r="D21" s="42">
        <v>10724840.83</v>
      </c>
      <c r="E21" s="16">
        <f t="shared" si="0"/>
        <v>3.6</v>
      </c>
    </row>
    <row r="22" spans="1:5" ht="78" x14ac:dyDescent="0.3">
      <c r="A22" s="39" t="s">
        <v>328</v>
      </c>
      <c r="B22" s="6" t="s">
        <v>126</v>
      </c>
      <c r="C22" s="42">
        <v>162149000</v>
      </c>
      <c r="D22" s="42">
        <v>25826971.710000001</v>
      </c>
      <c r="E22" s="16">
        <f t="shared" si="0"/>
        <v>15.9</v>
      </c>
    </row>
    <row r="23" spans="1:5" ht="375" customHeight="1" x14ac:dyDescent="0.3">
      <c r="A23" s="39" t="s">
        <v>329</v>
      </c>
      <c r="B23" s="6" t="s">
        <v>240</v>
      </c>
      <c r="C23" s="42">
        <v>302299000</v>
      </c>
      <c r="D23" s="42">
        <v>25466278.579999998</v>
      </c>
      <c r="E23" s="16">
        <f t="shared" si="0"/>
        <v>8.4</v>
      </c>
    </row>
    <row r="24" spans="1:5" ht="93.6" x14ac:dyDescent="0.3">
      <c r="A24" s="39" t="s">
        <v>330</v>
      </c>
      <c r="B24" s="6" t="s">
        <v>241</v>
      </c>
      <c r="C24" s="42">
        <v>299117000</v>
      </c>
      <c r="D24" s="42">
        <v>70011270.209999993</v>
      </c>
      <c r="E24" s="16">
        <f t="shared" si="0"/>
        <v>23.4</v>
      </c>
    </row>
    <row r="25" spans="1:5" ht="93.6" x14ac:dyDescent="0.3">
      <c r="A25" s="39" t="s">
        <v>331</v>
      </c>
      <c r="B25" s="6" t="s">
        <v>242</v>
      </c>
      <c r="C25" s="42">
        <v>1169593000</v>
      </c>
      <c r="D25" s="42">
        <v>371419230.83999997</v>
      </c>
      <c r="E25" s="16">
        <f t="shared" si="0"/>
        <v>31.8</v>
      </c>
    </row>
    <row r="26" spans="1:5" ht="249.6" x14ac:dyDescent="0.3">
      <c r="A26" s="39" t="s">
        <v>332</v>
      </c>
      <c r="B26" s="6" t="s">
        <v>243</v>
      </c>
      <c r="C26" s="42">
        <v>153473000</v>
      </c>
      <c r="D26" s="42">
        <v>16872650.449999999</v>
      </c>
      <c r="E26" s="16">
        <f t="shared" si="0"/>
        <v>11</v>
      </c>
    </row>
    <row r="27" spans="1:5" ht="249.6" x14ac:dyDescent="0.3">
      <c r="A27" s="39" t="s">
        <v>333</v>
      </c>
      <c r="B27" s="6" t="s">
        <v>244</v>
      </c>
      <c r="C27" s="42">
        <v>41340000</v>
      </c>
      <c r="D27" s="42">
        <v>11389332.380000001</v>
      </c>
      <c r="E27" s="16">
        <f t="shared" si="0"/>
        <v>27.6</v>
      </c>
    </row>
    <row r="28" spans="1:5" ht="249.6" x14ac:dyDescent="0.3">
      <c r="A28" s="39" t="s">
        <v>334</v>
      </c>
      <c r="B28" s="6" t="s">
        <v>245</v>
      </c>
      <c r="C28" s="42">
        <v>104840000</v>
      </c>
      <c r="D28" s="42">
        <v>8969736.5700000003</v>
      </c>
      <c r="E28" s="16">
        <f t="shared" si="0"/>
        <v>8.6</v>
      </c>
    </row>
    <row r="29" spans="1:5" s="25" customFormat="1" ht="46.8" x14ac:dyDescent="0.3">
      <c r="A29" s="39" t="s">
        <v>628</v>
      </c>
      <c r="B29" s="26" t="s">
        <v>629</v>
      </c>
      <c r="C29" s="42">
        <v>0</v>
      </c>
      <c r="D29" s="42">
        <v>55535518.43</v>
      </c>
      <c r="E29" s="16"/>
    </row>
    <row r="30" spans="1:5" ht="46.8" x14ac:dyDescent="0.3">
      <c r="A30" s="39" t="s">
        <v>335</v>
      </c>
      <c r="B30" s="6" t="s">
        <v>278</v>
      </c>
      <c r="C30" s="42">
        <v>2462000</v>
      </c>
      <c r="D30" s="42">
        <v>1042548.28</v>
      </c>
      <c r="E30" s="16">
        <f t="shared" si="0"/>
        <v>42.3</v>
      </c>
    </row>
    <row r="31" spans="1:5" ht="31.2" x14ac:dyDescent="0.3">
      <c r="A31" s="41" t="s">
        <v>336</v>
      </c>
      <c r="B31" s="5" t="s">
        <v>22</v>
      </c>
      <c r="C31" s="44">
        <f>C33+C34+C35+C42+C45+C48+C51+C38+C40+C41</f>
        <v>9577211300</v>
      </c>
      <c r="D31" s="44">
        <f>D32</f>
        <v>1997414863.5599999</v>
      </c>
      <c r="E31" s="20">
        <f t="shared" si="0"/>
        <v>20.9</v>
      </c>
    </row>
    <row r="32" spans="1:5" ht="31.2" x14ac:dyDescent="0.3">
      <c r="A32" s="39" t="s">
        <v>337</v>
      </c>
      <c r="B32" s="6" t="s">
        <v>109</v>
      </c>
      <c r="C32" s="42">
        <f>C33+C34+C35+C42+C45+C48+C51+C38+C40+C41</f>
        <v>9577211300</v>
      </c>
      <c r="D32" s="42">
        <f>D33+D34+D35+D39+D42+D45+D48+D51+D38+D40+D41</f>
        <v>1997414863.5599999</v>
      </c>
      <c r="E32" s="16">
        <f t="shared" si="0"/>
        <v>20.9</v>
      </c>
    </row>
    <row r="33" spans="1:5" ht="31.2" x14ac:dyDescent="0.3">
      <c r="A33" s="39" t="s">
        <v>338</v>
      </c>
      <c r="B33" s="6" t="s">
        <v>174</v>
      </c>
      <c r="C33" s="42">
        <v>366205000</v>
      </c>
      <c r="D33" s="42">
        <v>77075902.370000005</v>
      </c>
      <c r="E33" s="16">
        <f t="shared" si="0"/>
        <v>21</v>
      </c>
    </row>
    <row r="34" spans="1:5" ht="31.2" x14ac:dyDescent="0.3">
      <c r="A34" s="39" t="s">
        <v>339</v>
      </c>
      <c r="B34" s="6" t="s">
        <v>23</v>
      </c>
      <c r="C34" s="42">
        <v>518147000</v>
      </c>
      <c r="D34" s="42">
        <v>94906768</v>
      </c>
      <c r="E34" s="16">
        <f t="shared" si="0"/>
        <v>18.3</v>
      </c>
    </row>
    <row r="35" spans="1:5" ht="156" x14ac:dyDescent="0.3">
      <c r="A35" s="39" t="s">
        <v>340</v>
      </c>
      <c r="B35" s="6" t="s">
        <v>175</v>
      </c>
      <c r="C35" s="42">
        <f t="shared" ref="C35:D35" si="1">SUM(C36:C37)</f>
        <v>2231707000</v>
      </c>
      <c r="D35" s="42">
        <f t="shared" si="1"/>
        <v>410325213.57999998</v>
      </c>
      <c r="E35" s="16">
        <f t="shared" si="0"/>
        <v>18.399999999999999</v>
      </c>
    </row>
    <row r="36" spans="1:5" ht="171.6" x14ac:dyDescent="0.3">
      <c r="A36" s="39" t="s">
        <v>341</v>
      </c>
      <c r="B36" s="6" t="s">
        <v>176</v>
      </c>
      <c r="C36" s="42">
        <v>1457735100</v>
      </c>
      <c r="D36" s="42">
        <v>264956514.05000001</v>
      </c>
      <c r="E36" s="16">
        <f t="shared" si="0"/>
        <v>18.2</v>
      </c>
    </row>
    <row r="37" spans="1:5" ht="218.4" x14ac:dyDescent="0.3">
      <c r="A37" s="39" t="s">
        <v>342</v>
      </c>
      <c r="B37" s="6" t="s">
        <v>177</v>
      </c>
      <c r="C37" s="42">
        <v>773971900</v>
      </c>
      <c r="D37" s="42">
        <v>145368699.53</v>
      </c>
      <c r="E37" s="16">
        <f t="shared" si="0"/>
        <v>18.8</v>
      </c>
    </row>
    <row r="38" spans="1:5" ht="109.2" x14ac:dyDescent="0.3">
      <c r="A38" s="39" t="s">
        <v>343</v>
      </c>
      <c r="B38" s="6" t="s">
        <v>208</v>
      </c>
      <c r="C38" s="42">
        <v>2420000</v>
      </c>
      <c r="D38" s="42">
        <v>247981.34</v>
      </c>
      <c r="E38" s="16">
        <f t="shared" si="0"/>
        <v>10.199999999999999</v>
      </c>
    </row>
    <row r="39" spans="1:5" s="25" customFormat="1" ht="78" x14ac:dyDescent="0.3">
      <c r="A39" s="39" t="s">
        <v>630</v>
      </c>
      <c r="B39" s="26" t="s">
        <v>631</v>
      </c>
      <c r="C39" s="42">
        <v>0</v>
      </c>
      <c r="D39" s="42">
        <v>-5626.25</v>
      </c>
      <c r="E39" s="16"/>
    </row>
    <row r="40" spans="1:5" ht="62.4" x14ac:dyDescent="0.3">
      <c r="A40" s="39" t="s">
        <v>344</v>
      </c>
      <c r="B40" s="6" t="s">
        <v>194</v>
      </c>
      <c r="C40" s="42">
        <v>70300</v>
      </c>
      <c r="D40" s="42">
        <v>19272.3</v>
      </c>
      <c r="E40" s="16">
        <f t="shared" si="0"/>
        <v>27.4</v>
      </c>
    </row>
    <row r="41" spans="1:5" ht="62.4" x14ac:dyDescent="0.3">
      <c r="A41" s="39" t="s">
        <v>345</v>
      </c>
      <c r="B41" s="6" t="s">
        <v>195</v>
      </c>
      <c r="C41" s="42">
        <v>1414500</v>
      </c>
      <c r="D41" s="42">
        <v>166015.4</v>
      </c>
      <c r="E41" s="16">
        <f t="shared" si="0"/>
        <v>11.7</v>
      </c>
    </row>
    <row r="42" spans="1:5" ht="62.4" x14ac:dyDescent="0.3">
      <c r="A42" s="39" t="s">
        <v>346</v>
      </c>
      <c r="B42" s="6" t="s">
        <v>24</v>
      </c>
      <c r="C42" s="42">
        <f t="shared" ref="C42:D42" si="2">SUM(C43:C44)</f>
        <v>3378876800</v>
      </c>
      <c r="D42" s="42">
        <f t="shared" si="2"/>
        <v>702558877.12</v>
      </c>
      <c r="E42" s="16">
        <f t="shared" si="0"/>
        <v>20.8</v>
      </c>
    </row>
    <row r="43" spans="1:5" ht="93.6" x14ac:dyDescent="0.3">
      <c r="A43" s="39" t="s">
        <v>347</v>
      </c>
      <c r="B43" s="6" t="s">
        <v>127</v>
      </c>
      <c r="C43" s="42">
        <v>2723386100</v>
      </c>
      <c r="D43" s="42">
        <v>566264846.27999997</v>
      </c>
      <c r="E43" s="16">
        <f t="shared" si="0"/>
        <v>20.8</v>
      </c>
    </row>
    <row r="44" spans="1:5" ht="78" x14ac:dyDescent="0.3">
      <c r="A44" s="39" t="s">
        <v>348</v>
      </c>
      <c r="B44" s="6" t="s">
        <v>279</v>
      </c>
      <c r="C44" s="42">
        <v>655490700</v>
      </c>
      <c r="D44" s="42">
        <v>136294030.84</v>
      </c>
      <c r="E44" s="16">
        <f t="shared" si="0"/>
        <v>20.8</v>
      </c>
    </row>
    <row r="45" spans="1:5" ht="78" x14ac:dyDescent="0.3">
      <c r="A45" s="39" t="s">
        <v>349</v>
      </c>
      <c r="B45" s="6" t="s">
        <v>25</v>
      </c>
      <c r="C45" s="42">
        <f>SUM(C46:C47)</f>
        <v>16504100</v>
      </c>
      <c r="D45" s="42">
        <f>SUM(D46:D47)</f>
        <v>3181657</v>
      </c>
      <c r="E45" s="16">
        <f t="shared" si="0"/>
        <v>19.3</v>
      </c>
    </row>
    <row r="46" spans="1:5" ht="109.2" x14ac:dyDescent="0.3">
      <c r="A46" s="39" t="s">
        <v>350</v>
      </c>
      <c r="B46" s="6" t="s">
        <v>128</v>
      </c>
      <c r="C46" s="42">
        <v>13302400</v>
      </c>
      <c r="D46" s="42">
        <v>2564426.39</v>
      </c>
      <c r="E46" s="16">
        <f t="shared" si="0"/>
        <v>19.3</v>
      </c>
    </row>
    <row r="47" spans="1:5" ht="93.6" x14ac:dyDescent="0.3">
      <c r="A47" s="39" t="s">
        <v>351</v>
      </c>
      <c r="B47" s="6" t="s">
        <v>257</v>
      </c>
      <c r="C47" s="42">
        <v>3201700</v>
      </c>
      <c r="D47" s="42">
        <v>617230.61</v>
      </c>
      <c r="E47" s="16">
        <f t="shared" si="0"/>
        <v>19.3</v>
      </c>
    </row>
    <row r="48" spans="1:5" ht="62.4" x14ac:dyDescent="0.3">
      <c r="A48" s="39" t="s">
        <v>352</v>
      </c>
      <c r="B48" s="6" t="s">
        <v>26</v>
      </c>
      <c r="C48" s="42">
        <f t="shared" ref="C48:D48" si="3">SUM(C49:C50)</f>
        <v>3268304200</v>
      </c>
      <c r="D48" s="42">
        <f t="shared" si="3"/>
        <v>778311581.46000004</v>
      </c>
      <c r="E48" s="16">
        <f t="shared" si="0"/>
        <v>23.8</v>
      </c>
    </row>
    <row r="49" spans="1:5" ht="93.6" x14ac:dyDescent="0.3">
      <c r="A49" s="39" t="s">
        <v>353</v>
      </c>
      <c r="B49" s="6" t="s">
        <v>129</v>
      </c>
      <c r="C49" s="42">
        <v>2634264300</v>
      </c>
      <c r="D49" s="42">
        <v>627321783.82000005</v>
      </c>
      <c r="E49" s="16">
        <f t="shared" si="0"/>
        <v>23.8</v>
      </c>
    </row>
    <row r="50" spans="1:5" ht="78" x14ac:dyDescent="0.3">
      <c r="A50" s="39" t="s">
        <v>354</v>
      </c>
      <c r="B50" s="6" t="s">
        <v>258</v>
      </c>
      <c r="C50" s="42">
        <v>634039900</v>
      </c>
      <c r="D50" s="42">
        <v>150989797.63999999</v>
      </c>
      <c r="E50" s="16">
        <f t="shared" si="0"/>
        <v>23.8</v>
      </c>
    </row>
    <row r="51" spans="1:5" ht="62.4" x14ac:dyDescent="0.3">
      <c r="A51" s="39" t="s">
        <v>355</v>
      </c>
      <c r="B51" s="6" t="s">
        <v>27</v>
      </c>
      <c r="C51" s="42">
        <f t="shared" ref="C51:D51" si="4">SUM(C52:C53)</f>
        <v>-206437600</v>
      </c>
      <c r="D51" s="42">
        <f t="shared" si="4"/>
        <v>-69372778.760000005</v>
      </c>
      <c r="E51" s="16">
        <f t="shared" si="0"/>
        <v>33.6</v>
      </c>
    </row>
    <row r="52" spans="1:5" ht="93.6" x14ac:dyDescent="0.3">
      <c r="A52" s="39" t="s">
        <v>356</v>
      </c>
      <c r="B52" s="6" t="s">
        <v>130</v>
      </c>
      <c r="C52" s="42">
        <v>-166389400</v>
      </c>
      <c r="D52" s="42">
        <v>-55914695.810000002</v>
      </c>
      <c r="E52" s="16">
        <f t="shared" si="0"/>
        <v>33.6</v>
      </c>
    </row>
    <row r="53" spans="1:5" ht="78" x14ac:dyDescent="0.3">
      <c r="A53" s="39" t="s">
        <v>357</v>
      </c>
      <c r="B53" s="6" t="s">
        <v>259</v>
      </c>
      <c r="C53" s="42">
        <v>-40048200</v>
      </c>
      <c r="D53" s="42">
        <v>-13458082.949999999</v>
      </c>
      <c r="E53" s="16">
        <f t="shared" si="0"/>
        <v>33.6</v>
      </c>
    </row>
    <row r="54" spans="1:5" ht="15.6" x14ac:dyDescent="0.3">
      <c r="A54" s="41" t="s">
        <v>358</v>
      </c>
      <c r="B54" s="5" t="s">
        <v>28</v>
      </c>
      <c r="C54" s="44">
        <f>C55+C60+C61</f>
        <v>8468514000</v>
      </c>
      <c r="D54" s="44">
        <f>D55+D60+D61</f>
        <v>906044013.15999997</v>
      </c>
      <c r="E54" s="20">
        <f t="shared" si="0"/>
        <v>10.7</v>
      </c>
    </row>
    <row r="55" spans="1:5" ht="31.2" x14ac:dyDescent="0.3">
      <c r="A55" s="39" t="s">
        <v>359</v>
      </c>
      <c r="B55" s="7" t="s">
        <v>29</v>
      </c>
      <c r="C55" s="42">
        <f t="shared" ref="C55:D55" si="5">C56+C58</f>
        <v>7995278000</v>
      </c>
      <c r="D55" s="42">
        <f t="shared" si="5"/>
        <v>694249870.66999996</v>
      </c>
      <c r="E55" s="16">
        <f t="shared" si="0"/>
        <v>8.6999999999999993</v>
      </c>
    </row>
    <row r="56" spans="1:5" ht="31.2" x14ac:dyDescent="0.3">
      <c r="A56" s="39" t="s">
        <v>360</v>
      </c>
      <c r="B56" s="7" t="s">
        <v>30</v>
      </c>
      <c r="C56" s="42">
        <f t="shared" ref="C56:D56" si="6">C57</f>
        <v>5854424000</v>
      </c>
      <c r="D56" s="42">
        <f t="shared" si="6"/>
        <v>369855000.11000001</v>
      </c>
      <c r="E56" s="16">
        <f t="shared" si="0"/>
        <v>6.3</v>
      </c>
    </row>
    <row r="57" spans="1:5" ht="31.2" x14ac:dyDescent="0.3">
      <c r="A57" s="39" t="s">
        <v>361</v>
      </c>
      <c r="B57" s="7" t="s">
        <v>30</v>
      </c>
      <c r="C57" s="42">
        <v>5854424000</v>
      </c>
      <c r="D57" s="42">
        <v>369855000.11000001</v>
      </c>
      <c r="E57" s="16">
        <f t="shared" si="0"/>
        <v>6.3</v>
      </c>
    </row>
    <row r="58" spans="1:5" ht="31.2" x14ac:dyDescent="0.3">
      <c r="A58" s="39" t="s">
        <v>362</v>
      </c>
      <c r="B58" s="7" t="s">
        <v>31</v>
      </c>
      <c r="C58" s="42">
        <f t="shared" ref="C58:D58" si="7">C59</f>
        <v>2140854000</v>
      </c>
      <c r="D58" s="42">
        <f t="shared" si="7"/>
        <v>324394870.56</v>
      </c>
      <c r="E58" s="16">
        <f t="shared" si="0"/>
        <v>15.2</v>
      </c>
    </row>
    <row r="59" spans="1:5" ht="62.4" x14ac:dyDescent="0.3">
      <c r="A59" s="39" t="s">
        <v>363</v>
      </c>
      <c r="B59" s="7" t="s">
        <v>124</v>
      </c>
      <c r="C59" s="42">
        <v>2140854000</v>
      </c>
      <c r="D59" s="42">
        <v>324394870.56</v>
      </c>
      <c r="E59" s="16">
        <f t="shared" si="0"/>
        <v>15.2</v>
      </c>
    </row>
    <row r="60" spans="1:5" ht="15.6" x14ac:dyDescent="0.3">
      <c r="A60" s="39" t="s">
        <v>364</v>
      </c>
      <c r="B60" s="7" t="s">
        <v>118</v>
      </c>
      <c r="C60" s="42">
        <v>465450000</v>
      </c>
      <c r="D60" s="42">
        <v>95301189.25</v>
      </c>
      <c r="E60" s="16">
        <f t="shared" si="0"/>
        <v>20.5</v>
      </c>
    </row>
    <row r="61" spans="1:5" ht="31.2" x14ac:dyDescent="0.3">
      <c r="A61" s="39" t="s">
        <v>365</v>
      </c>
      <c r="B61" s="7" t="s">
        <v>280</v>
      </c>
      <c r="C61" s="42">
        <v>7786000</v>
      </c>
      <c r="D61" s="42">
        <v>116492953.23999999</v>
      </c>
      <c r="E61" s="16">
        <f t="shared" si="0"/>
        <v>1496.2</v>
      </c>
    </row>
    <row r="62" spans="1:5" ht="15.6" x14ac:dyDescent="0.3">
      <c r="A62" s="41" t="s">
        <v>366</v>
      </c>
      <c r="B62" s="5" t="s">
        <v>32</v>
      </c>
      <c r="C62" s="44">
        <f>C63+C66</f>
        <v>5507421000</v>
      </c>
      <c r="D62" s="44">
        <f>D63+D66</f>
        <v>1140602961.6900001</v>
      </c>
      <c r="E62" s="20">
        <f t="shared" si="0"/>
        <v>20.7</v>
      </c>
    </row>
    <row r="63" spans="1:5" ht="15.6" x14ac:dyDescent="0.3">
      <c r="A63" s="39" t="s">
        <v>367</v>
      </c>
      <c r="B63" s="6" t="s">
        <v>33</v>
      </c>
      <c r="C63" s="42">
        <f t="shared" ref="C63:D63" si="8">SUM(C64:C65)</f>
        <v>4247570000</v>
      </c>
      <c r="D63" s="42">
        <f t="shared" si="8"/>
        <v>1046076668.4299999</v>
      </c>
      <c r="E63" s="16">
        <f t="shared" si="0"/>
        <v>24.6</v>
      </c>
    </row>
    <row r="64" spans="1:5" ht="31.2" x14ac:dyDescent="0.3">
      <c r="A64" s="39" t="s">
        <v>368</v>
      </c>
      <c r="B64" s="6" t="s">
        <v>34</v>
      </c>
      <c r="C64" s="42">
        <v>4177470000</v>
      </c>
      <c r="D64" s="42">
        <v>1027965783.4299999</v>
      </c>
      <c r="E64" s="16">
        <f t="shared" si="0"/>
        <v>24.6</v>
      </c>
    </row>
    <row r="65" spans="1:5" ht="31.2" x14ac:dyDescent="0.3">
      <c r="A65" s="39" t="s">
        <v>369</v>
      </c>
      <c r="B65" s="6" t="s">
        <v>35</v>
      </c>
      <c r="C65" s="42">
        <v>70100000</v>
      </c>
      <c r="D65" s="42">
        <v>18110885</v>
      </c>
      <c r="E65" s="16">
        <f t="shared" si="0"/>
        <v>25.8</v>
      </c>
    </row>
    <row r="66" spans="1:5" ht="15.6" x14ac:dyDescent="0.3">
      <c r="A66" s="39" t="s">
        <v>370</v>
      </c>
      <c r="B66" s="6" t="s">
        <v>36</v>
      </c>
      <c r="C66" s="42">
        <f t="shared" ref="C66:D66" si="9">SUM(C67:C68)</f>
        <v>1259851000</v>
      </c>
      <c r="D66" s="42">
        <f t="shared" si="9"/>
        <v>94526293.260000005</v>
      </c>
      <c r="E66" s="16">
        <f t="shared" si="0"/>
        <v>7.5</v>
      </c>
    </row>
    <row r="67" spans="1:5" ht="15.6" x14ac:dyDescent="0.3">
      <c r="A67" s="39" t="s">
        <v>371</v>
      </c>
      <c r="B67" s="6" t="s">
        <v>37</v>
      </c>
      <c r="C67" s="42">
        <v>262412000</v>
      </c>
      <c r="D67" s="42">
        <v>62553872.899999999</v>
      </c>
      <c r="E67" s="16">
        <f t="shared" si="0"/>
        <v>23.8</v>
      </c>
    </row>
    <row r="68" spans="1:5" ht="15.6" x14ac:dyDescent="0.3">
      <c r="A68" s="39" t="s">
        <v>372</v>
      </c>
      <c r="B68" s="6" t="s">
        <v>38</v>
      </c>
      <c r="C68" s="42">
        <v>997439000</v>
      </c>
      <c r="D68" s="42">
        <v>31972420.359999999</v>
      </c>
      <c r="E68" s="16">
        <f t="shared" si="0"/>
        <v>3.2</v>
      </c>
    </row>
    <row r="69" spans="1:5" ht="31.2" x14ac:dyDescent="0.3">
      <c r="A69" s="41" t="s">
        <v>373</v>
      </c>
      <c r="B69" s="5" t="s">
        <v>40</v>
      </c>
      <c r="C69" s="44">
        <f t="shared" ref="C69:D69" si="10">C70+C73</f>
        <v>51814000</v>
      </c>
      <c r="D69" s="44">
        <f t="shared" si="10"/>
        <v>6413097.4800000004</v>
      </c>
      <c r="E69" s="20">
        <f t="shared" si="0"/>
        <v>12.4</v>
      </c>
    </row>
    <row r="70" spans="1:5" ht="15.6" x14ac:dyDescent="0.3">
      <c r="A70" s="39" t="s">
        <v>374</v>
      </c>
      <c r="B70" s="6" t="s">
        <v>41</v>
      </c>
      <c r="C70" s="42">
        <f t="shared" ref="C70:D70" si="11">SUM(C71:C72)</f>
        <v>50824000</v>
      </c>
      <c r="D70" s="42">
        <f t="shared" si="11"/>
        <v>6379219.2800000003</v>
      </c>
      <c r="E70" s="16">
        <f t="shared" si="0"/>
        <v>12.6</v>
      </c>
    </row>
    <row r="71" spans="1:5" ht="15.6" x14ac:dyDescent="0.3">
      <c r="A71" s="39" t="s">
        <v>375</v>
      </c>
      <c r="B71" s="6" t="s">
        <v>42</v>
      </c>
      <c r="C71" s="42">
        <v>29822000</v>
      </c>
      <c r="D71" s="42">
        <v>2954853.05</v>
      </c>
      <c r="E71" s="16">
        <f t="shared" si="0"/>
        <v>9.9</v>
      </c>
    </row>
    <row r="72" spans="1:5" ht="93.6" x14ac:dyDescent="0.3">
      <c r="A72" s="39" t="s">
        <v>376</v>
      </c>
      <c r="B72" s="6" t="s">
        <v>178</v>
      </c>
      <c r="C72" s="42">
        <v>21002000</v>
      </c>
      <c r="D72" s="42">
        <v>3424366.23</v>
      </c>
      <c r="E72" s="16">
        <f t="shared" si="0"/>
        <v>16.3</v>
      </c>
    </row>
    <row r="73" spans="1:5" ht="31.2" x14ac:dyDescent="0.3">
      <c r="A73" s="39" t="s">
        <v>377</v>
      </c>
      <c r="B73" s="6" t="s">
        <v>43</v>
      </c>
      <c r="C73" s="42">
        <f t="shared" ref="C73:D73" si="12">C74</f>
        <v>990000</v>
      </c>
      <c r="D73" s="42">
        <f t="shared" si="12"/>
        <v>33878.199999999997</v>
      </c>
      <c r="E73" s="16">
        <f t="shared" ref="E73:E136" si="13">D73/C73*100</f>
        <v>3.4</v>
      </c>
    </row>
    <row r="74" spans="1:5" ht="15.6" x14ac:dyDescent="0.3">
      <c r="A74" s="39" t="s">
        <v>378</v>
      </c>
      <c r="B74" s="6" t="s">
        <v>44</v>
      </c>
      <c r="C74" s="42">
        <v>990000</v>
      </c>
      <c r="D74" s="42">
        <v>33878.199999999997</v>
      </c>
      <c r="E74" s="16">
        <f t="shared" si="13"/>
        <v>3.4</v>
      </c>
    </row>
    <row r="75" spans="1:5" ht="15.6" x14ac:dyDescent="0.3">
      <c r="A75" s="41" t="s">
        <v>379</v>
      </c>
      <c r="B75" s="5" t="s">
        <v>45</v>
      </c>
      <c r="C75" s="44">
        <f>C77+C78+C76</f>
        <v>151860500</v>
      </c>
      <c r="D75" s="44">
        <f>D77+D78+D76</f>
        <v>113176360.34</v>
      </c>
      <c r="E75" s="20">
        <f t="shared" si="13"/>
        <v>74.5</v>
      </c>
    </row>
    <row r="76" spans="1:5" ht="78" x14ac:dyDescent="0.3">
      <c r="A76" s="39" t="s">
        <v>380</v>
      </c>
      <c r="B76" s="6" t="s">
        <v>217</v>
      </c>
      <c r="C76" s="42">
        <v>3500</v>
      </c>
      <c r="D76" s="42">
        <v>3175</v>
      </c>
      <c r="E76" s="16">
        <f t="shared" si="13"/>
        <v>90.7</v>
      </c>
    </row>
    <row r="77" spans="1:5" ht="62.4" x14ac:dyDescent="0.3">
      <c r="A77" s="39" t="s">
        <v>381</v>
      </c>
      <c r="B77" s="6" t="s">
        <v>46</v>
      </c>
      <c r="C77" s="42">
        <v>4925000</v>
      </c>
      <c r="D77" s="42">
        <v>1355000</v>
      </c>
      <c r="E77" s="16">
        <f t="shared" si="13"/>
        <v>27.5</v>
      </c>
    </row>
    <row r="78" spans="1:5" ht="31.2" x14ac:dyDescent="0.3">
      <c r="A78" s="39" t="s">
        <v>382</v>
      </c>
      <c r="B78" s="6" t="s">
        <v>47</v>
      </c>
      <c r="C78" s="42">
        <f>C79+C80+C82+C83+C84+C85+C88+C89+C91+C92+C90+C93+C94+C95</f>
        <v>146932000</v>
      </c>
      <c r="D78" s="42">
        <f>D79+D80+D82+D83+D84+D85+D88+D89+D91+D92+D90+D93+D94+D95</f>
        <v>111818185.34</v>
      </c>
      <c r="E78" s="16">
        <f t="shared" si="13"/>
        <v>76.099999999999994</v>
      </c>
    </row>
    <row r="79" spans="1:5" ht="31.2" x14ac:dyDescent="0.3">
      <c r="A79" s="39" t="s">
        <v>383</v>
      </c>
      <c r="B79" s="6" t="s">
        <v>48</v>
      </c>
      <c r="C79" s="42">
        <v>48000000</v>
      </c>
      <c r="D79" s="42">
        <v>9936438.7100000009</v>
      </c>
      <c r="E79" s="16">
        <f t="shared" si="13"/>
        <v>20.7</v>
      </c>
    </row>
    <row r="80" spans="1:5" ht="46.8" x14ac:dyDescent="0.3">
      <c r="A80" s="39" t="s">
        <v>384</v>
      </c>
      <c r="B80" s="6" t="s">
        <v>49</v>
      </c>
      <c r="C80" s="42">
        <f t="shared" ref="C80:D80" si="14">C81</f>
        <v>59400000</v>
      </c>
      <c r="D80" s="42">
        <f t="shared" si="14"/>
        <v>89045149</v>
      </c>
      <c r="E80" s="16">
        <f t="shared" si="13"/>
        <v>149.9</v>
      </c>
    </row>
    <row r="81" spans="1:5" ht="62.4" x14ac:dyDescent="0.3">
      <c r="A81" s="39" t="s">
        <v>385</v>
      </c>
      <c r="B81" s="6" t="s">
        <v>50</v>
      </c>
      <c r="C81" s="42">
        <v>59400000</v>
      </c>
      <c r="D81" s="42">
        <v>89045149</v>
      </c>
      <c r="E81" s="16">
        <f t="shared" si="13"/>
        <v>149.9</v>
      </c>
    </row>
    <row r="82" spans="1:5" ht="31.2" x14ac:dyDescent="0.3">
      <c r="A82" s="39" t="s">
        <v>386</v>
      </c>
      <c r="B82" s="6" t="s">
        <v>51</v>
      </c>
      <c r="C82" s="42">
        <v>5400000</v>
      </c>
      <c r="D82" s="42">
        <v>1115850</v>
      </c>
      <c r="E82" s="16">
        <f t="shared" si="13"/>
        <v>20.7</v>
      </c>
    </row>
    <row r="83" spans="1:5" ht="62.4" x14ac:dyDescent="0.3">
      <c r="A83" s="39" t="s">
        <v>387</v>
      </c>
      <c r="B83" s="6" t="s">
        <v>52</v>
      </c>
      <c r="C83" s="42">
        <v>40000</v>
      </c>
      <c r="D83" s="42">
        <v>4000</v>
      </c>
      <c r="E83" s="16">
        <f t="shared" si="13"/>
        <v>10</v>
      </c>
    </row>
    <row r="84" spans="1:5" ht="93.6" x14ac:dyDescent="0.3">
      <c r="A84" s="39" t="s">
        <v>388</v>
      </c>
      <c r="B84" s="7" t="s">
        <v>53</v>
      </c>
      <c r="C84" s="42">
        <v>12000</v>
      </c>
      <c r="D84" s="42">
        <v>6666.65</v>
      </c>
      <c r="E84" s="16">
        <f t="shared" si="13"/>
        <v>55.6</v>
      </c>
    </row>
    <row r="85" spans="1:5" ht="62.4" x14ac:dyDescent="0.3">
      <c r="A85" s="39" t="s">
        <v>389</v>
      </c>
      <c r="B85" s="7" t="s">
        <v>54</v>
      </c>
      <c r="C85" s="42">
        <f t="shared" ref="C85:D85" si="15">SUM(C86:C87)</f>
        <v>20200000</v>
      </c>
      <c r="D85" s="42">
        <f t="shared" si="15"/>
        <v>9048872.5</v>
      </c>
      <c r="E85" s="16">
        <f t="shared" si="13"/>
        <v>44.8</v>
      </c>
    </row>
    <row r="86" spans="1:5" ht="62.4" x14ac:dyDescent="0.3">
      <c r="A86" s="39" t="s">
        <v>390</v>
      </c>
      <c r="B86" s="6" t="s">
        <v>55</v>
      </c>
      <c r="C86" s="42">
        <v>6000000</v>
      </c>
      <c r="D86" s="42">
        <v>5119872.5</v>
      </c>
      <c r="E86" s="16">
        <f t="shared" si="13"/>
        <v>85.3</v>
      </c>
    </row>
    <row r="87" spans="1:5" ht="140.4" x14ac:dyDescent="0.3">
      <c r="A87" s="39" t="s">
        <v>391</v>
      </c>
      <c r="B87" s="6" t="s">
        <v>56</v>
      </c>
      <c r="C87" s="42">
        <v>14200000</v>
      </c>
      <c r="D87" s="42">
        <v>3929000</v>
      </c>
      <c r="E87" s="16">
        <f t="shared" si="13"/>
        <v>27.7</v>
      </c>
    </row>
    <row r="88" spans="1:5" ht="46.8" x14ac:dyDescent="0.3">
      <c r="A88" s="39" t="s">
        <v>392</v>
      </c>
      <c r="B88" s="6" t="s">
        <v>209</v>
      </c>
      <c r="C88" s="42">
        <v>22500</v>
      </c>
      <c r="D88" s="42">
        <v>2000</v>
      </c>
      <c r="E88" s="16">
        <f t="shared" si="13"/>
        <v>8.9</v>
      </c>
    </row>
    <row r="89" spans="1:5" ht="31.2" x14ac:dyDescent="0.3">
      <c r="A89" s="39" t="s">
        <v>393</v>
      </c>
      <c r="B89" s="6" t="s">
        <v>57</v>
      </c>
      <c r="C89" s="42">
        <v>40000</v>
      </c>
      <c r="D89" s="42">
        <v>15000</v>
      </c>
      <c r="E89" s="16">
        <f t="shared" si="13"/>
        <v>37.5</v>
      </c>
    </row>
    <row r="90" spans="1:5" ht="62.4" x14ac:dyDescent="0.3">
      <c r="A90" s="39" t="s">
        <v>394</v>
      </c>
      <c r="B90" s="6" t="s">
        <v>284</v>
      </c>
      <c r="C90" s="42">
        <v>210000</v>
      </c>
      <c r="D90" s="42">
        <v>190000</v>
      </c>
      <c r="E90" s="16">
        <f t="shared" si="13"/>
        <v>90.5</v>
      </c>
    </row>
    <row r="91" spans="1:5" ht="78" x14ac:dyDescent="0.3">
      <c r="A91" s="39" t="s">
        <v>395</v>
      </c>
      <c r="B91" s="6" t="s">
        <v>58</v>
      </c>
      <c r="C91" s="42">
        <v>267500</v>
      </c>
      <c r="D91" s="42">
        <v>60000</v>
      </c>
      <c r="E91" s="16">
        <f t="shared" si="13"/>
        <v>22.4</v>
      </c>
    </row>
    <row r="92" spans="1:5" ht="62.4" x14ac:dyDescent="0.3">
      <c r="A92" s="39" t="s">
        <v>396</v>
      </c>
      <c r="B92" s="7" t="s">
        <v>155</v>
      </c>
      <c r="C92" s="42">
        <v>170000</v>
      </c>
      <c r="D92" s="42">
        <v>13000</v>
      </c>
      <c r="E92" s="16">
        <f t="shared" si="13"/>
        <v>7.6</v>
      </c>
    </row>
    <row r="93" spans="1:5" ht="15.6" x14ac:dyDescent="0.3">
      <c r="A93" s="39" t="s">
        <v>397</v>
      </c>
      <c r="B93" s="7" t="s">
        <v>281</v>
      </c>
      <c r="C93" s="42">
        <v>5500000</v>
      </c>
      <c r="D93" s="42">
        <v>1077706.73</v>
      </c>
      <c r="E93" s="16">
        <f t="shared" si="13"/>
        <v>19.600000000000001</v>
      </c>
    </row>
    <row r="94" spans="1:5" ht="31.2" x14ac:dyDescent="0.3">
      <c r="A94" s="39" t="s">
        <v>398</v>
      </c>
      <c r="B94" s="7" t="s">
        <v>282</v>
      </c>
      <c r="C94" s="42">
        <v>7600000</v>
      </c>
      <c r="D94" s="42">
        <v>1279501.75</v>
      </c>
      <c r="E94" s="16">
        <f t="shared" si="13"/>
        <v>16.8</v>
      </c>
    </row>
    <row r="95" spans="1:5" ht="31.2" x14ac:dyDescent="0.3">
      <c r="A95" s="39" t="s">
        <v>399</v>
      </c>
      <c r="B95" s="7" t="s">
        <v>283</v>
      </c>
      <c r="C95" s="42">
        <v>70000</v>
      </c>
      <c r="D95" s="42">
        <v>24000</v>
      </c>
      <c r="E95" s="16">
        <f t="shared" si="13"/>
        <v>34.299999999999997</v>
      </c>
    </row>
    <row r="96" spans="1:5" s="25" customFormat="1" ht="31.2" x14ac:dyDescent="0.3">
      <c r="A96" s="41" t="s">
        <v>632</v>
      </c>
      <c r="B96" s="32" t="s">
        <v>635</v>
      </c>
      <c r="C96" s="44">
        <v>0</v>
      </c>
      <c r="D96" s="44">
        <f>D97</f>
        <v>56000</v>
      </c>
      <c r="E96" s="16"/>
    </row>
    <row r="97" spans="1:5" s="25" customFormat="1" ht="31.2" x14ac:dyDescent="0.3">
      <c r="A97" s="39" t="s">
        <v>633</v>
      </c>
      <c r="B97" s="27" t="s">
        <v>636</v>
      </c>
      <c r="C97" s="42">
        <v>0</v>
      </c>
      <c r="D97" s="42">
        <f>D98</f>
        <v>56000</v>
      </c>
      <c r="E97" s="16"/>
    </row>
    <row r="98" spans="1:5" s="25" customFormat="1" ht="15.6" x14ac:dyDescent="0.3">
      <c r="A98" s="39" t="s">
        <v>634</v>
      </c>
      <c r="B98" s="27" t="s">
        <v>39</v>
      </c>
      <c r="C98" s="42">
        <v>0</v>
      </c>
      <c r="D98" s="42">
        <v>56000</v>
      </c>
      <c r="E98" s="16"/>
    </row>
    <row r="99" spans="1:5" ht="31.2" x14ac:dyDescent="0.3">
      <c r="A99" s="41" t="s">
        <v>400</v>
      </c>
      <c r="B99" s="5" t="s">
        <v>59</v>
      </c>
      <c r="C99" s="44">
        <f t="shared" ref="C99:D99" si="16">C100+C107+C114+C117+C102+C105</f>
        <v>1345059716.99</v>
      </c>
      <c r="D99" s="44">
        <f t="shared" si="16"/>
        <v>785710119.32000005</v>
      </c>
      <c r="E99" s="20">
        <f t="shared" si="13"/>
        <v>58.4</v>
      </c>
    </row>
    <row r="100" spans="1:5" ht="62.4" x14ac:dyDescent="0.3">
      <c r="A100" s="39" t="s">
        <v>401</v>
      </c>
      <c r="B100" s="6" t="s">
        <v>60</v>
      </c>
      <c r="C100" s="42">
        <f t="shared" ref="C100:D100" si="17">C101</f>
        <v>11044500</v>
      </c>
      <c r="D100" s="42">
        <f t="shared" si="17"/>
        <v>0</v>
      </c>
      <c r="E100" s="16">
        <f t="shared" si="13"/>
        <v>0</v>
      </c>
    </row>
    <row r="101" spans="1:5" ht="46.8" x14ac:dyDescent="0.3">
      <c r="A101" s="39" t="s">
        <v>402</v>
      </c>
      <c r="B101" s="6" t="s">
        <v>61</v>
      </c>
      <c r="C101" s="42">
        <v>11044500</v>
      </c>
      <c r="D101" s="42">
        <v>0</v>
      </c>
      <c r="E101" s="16">
        <f t="shared" si="13"/>
        <v>0</v>
      </c>
    </row>
    <row r="102" spans="1:5" ht="15.6" x14ac:dyDescent="0.3">
      <c r="A102" s="39" t="s">
        <v>403</v>
      </c>
      <c r="B102" s="6" t="s">
        <v>156</v>
      </c>
      <c r="C102" s="42">
        <f t="shared" ref="C102:D102" si="18">C103</f>
        <v>1200000000</v>
      </c>
      <c r="D102" s="42">
        <f t="shared" si="18"/>
        <v>750202455.90999997</v>
      </c>
      <c r="E102" s="16">
        <f t="shared" si="13"/>
        <v>62.5</v>
      </c>
    </row>
    <row r="103" spans="1:5" ht="46.8" x14ac:dyDescent="0.3">
      <c r="A103" s="39" t="s">
        <v>404</v>
      </c>
      <c r="B103" s="6" t="s">
        <v>157</v>
      </c>
      <c r="C103" s="42">
        <f t="shared" ref="C103:D103" si="19">C104</f>
        <v>1200000000</v>
      </c>
      <c r="D103" s="42">
        <f t="shared" si="19"/>
        <v>750202455.90999997</v>
      </c>
      <c r="E103" s="16">
        <f t="shared" si="13"/>
        <v>62.5</v>
      </c>
    </row>
    <row r="104" spans="1:5" ht="31.2" x14ac:dyDescent="0.3">
      <c r="A104" s="39" t="s">
        <v>405</v>
      </c>
      <c r="B104" s="6" t="s">
        <v>158</v>
      </c>
      <c r="C104" s="42">
        <v>1200000000</v>
      </c>
      <c r="D104" s="42">
        <v>750202455.90999997</v>
      </c>
      <c r="E104" s="16">
        <f t="shared" si="13"/>
        <v>62.5</v>
      </c>
    </row>
    <row r="105" spans="1:5" ht="15.6" x14ac:dyDescent="0.3">
      <c r="A105" s="39" t="s">
        <v>406</v>
      </c>
      <c r="B105" s="6" t="s">
        <v>179</v>
      </c>
      <c r="C105" s="42">
        <f t="shared" ref="C105:D105" si="20">C106</f>
        <v>961666.17</v>
      </c>
      <c r="D105" s="42">
        <f t="shared" si="20"/>
        <v>0</v>
      </c>
      <c r="E105" s="16">
        <f t="shared" si="13"/>
        <v>0</v>
      </c>
    </row>
    <row r="106" spans="1:5" ht="31.2" x14ac:dyDescent="0.3">
      <c r="A106" s="39" t="s">
        <v>407</v>
      </c>
      <c r="B106" s="6" t="s">
        <v>180</v>
      </c>
      <c r="C106" s="42">
        <v>961666.17</v>
      </c>
      <c r="D106" s="42">
        <v>0</v>
      </c>
      <c r="E106" s="16">
        <f t="shared" si="13"/>
        <v>0</v>
      </c>
    </row>
    <row r="107" spans="1:5" ht="78" x14ac:dyDescent="0.3">
      <c r="A107" s="39" t="s">
        <v>408</v>
      </c>
      <c r="B107" s="6" t="s">
        <v>62</v>
      </c>
      <c r="C107" s="42">
        <f>C108+C110+C112</f>
        <v>131897040.81999999</v>
      </c>
      <c r="D107" s="42">
        <f>D108+D110+D112</f>
        <v>35347523.109999999</v>
      </c>
      <c r="E107" s="16">
        <f t="shared" si="13"/>
        <v>26.8</v>
      </c>
    </row>
    <row r="108" spans="1:5" ht="62.4" x14ac:dyDescent="0.3">
      <c r="A108" s="39" t="s">
        <v>409</v>
      </c>
      <c r="B108" s="6" t="s">
        <v>63</v>
      </c>
      <c r="C108" s="42">
        <f t="shared" ref="C108:D108" si="21">C109</f>
        <v>100000000</v>
      </c>
      <c r="D108" s="42">
        <f t="shared" si="21"/>
        <v>29637386.640000001</v>
      </c>
      <c r="E108" s="16">
        <f t="shared" si="13"/>
        <v>29.6</v>
      </c>
    </row>
    <row r="109" spans="1:5" ht="62.4" x14ac:dyDescent="0.3">
      <c r="A109" s="39" t="s">
        <v>410</v>
      </c>
      <c r="B109" s="6" t="s">
        <v>131</v>
      </c>
      <c r="C109" s="42">
        <v>100000000</v>
      </c>
      <c r="D109" s="42">
        <v>29637386.640000001</v>
      </c>
      <c r="E109" s="16">
        <f t="shared" si="13"/>
        <v>29.6</v>
      </c>
    </row>
    <row r="110" spans="1:5" ht="78" x14ac:dyDescent="0.3">
      <c r="A110" s="39" t="s">
        <v>411</v>
      </c>
      <c r="B110" s="6" t="s">
        <v>132</v>
      </c>
      <c r="C110" s="42">
        <f t="shared" ref="C110:D110" si="22">C111</f>
        <v>5386255.6799999997</v>
      </c>
      <c r="D110" s="42">
        <f t="shared" si="22"/>
        <v>1446779.88</v>
      </c>
      <c r="E110" s="16">
        <f t="shared" si="13"/>
        <v>26.9</v>
      </c>
    </row>
    <row r="111" spans="1:5" ht="62.4" x14ac:dyDescent="0.3">
      <c r="A111" s="39" t="s">
        <v>412</v>
      </c>
      <c r="B111" s="6" t="s">
        <v>64</v>
      </c>
      <c r="C111" s="42">
        <v>5386255.6799999997</v>
      </c>
      <c r="D111" s="42">
        <v>1446779.88</v>
      </c>
      <c r="E111" s="16">
        <f t="shared" si="13"/>
        <v>26.9</v>
      </c>
    </row>
    <row r="112" spans="1:5" ht="31.2" x14ac:dyDescent="0.3">
      <c r="A112" s="39" t="s">
        <v>413</v>
      </c>
      <c r="B112" s="6" t="s">
        <v>65</v>
      </c>
      <c r="C112" s="42">
        <f t="shared" ref="C112:D112" si="23">C113</f>
        <v>26510785.140000001</v>
      </c>
      <c r="D112" s="42">
        <f t="shared" si="23"/>
        <v>4263356.59</v>
      </c>
      <c r="E112" s="16">
        <f t="shared" si="13"/>
        <v>16.100000000000001</v>
      </c>
    </row>
    <row r="113" spans="1:5" ht="31.2" x14ac:dyDescent="0.3">
      <c r="A113" s="39" t="s">
        <v>414</v>
      </c>
      <c r="B113" s="6" t="s">
        <v>66</v>
      </c>
      <c r="C113" s="42">
        <v>26510785.140000001</v>
      </c>
      <c r="D113" s="42">
        <v>4263356.59</v>
      </c>
      <c r="E113" s="16">
        <f t="shared" si="13"/>
        <v>16.100000000000001</v>
      </c>
    </row>
    <row r="114" spans="1:5" ht="15.6" x14ac:dyDescent="0.3">
      <c r="A114" s="39" t="s">
        <v>415</v>
      </c>
      <c r="B114" s="6" t="s">
        <v>67</v>
      </c>
      <c r="C114" s="42">
        <f t="shared" ref="C114:D114" si="24">C115</f>
        <v>600000</v>
      </c>
      <c r="D114" s="42">
        <f t="shared" si="24"/>
        <v>0</v>
      </c>
      <c r="E114" s="16">
        <f t="shared" si="13"/>
        <v>0</v>
      </c>
    </row>
    <row r="115" spans="1:5" ht="46.8" x14ac:dyDescent="0.3">
      <c r="A115" s="39" t="s">
        <v>416</v>
      </c>
      <c r="B115" s="6" t="s">
        <v>68</v>
      </c>
      <c r="C115" s="42">
        <f t="shared" ref="C115:D115" si="25">C116</f>
        <v>600000</v>
      </c>
      <c r="D115" s="42">
        <f t="shared" si="25"/>
        <v>0</v>
      </c>
      <c r="E115" s="16">
        <f t="shared" si="13"/>
        <v>0</v>
      </c>
    </row>
    <row r="116" spans="1:5" ht="46.8" x14ac:dyDescent="0.3">
      <c r="A116" s="39" t="s">
        <v>417</v>
      </c>
      <c r="B116" s="6" t="s">
        <v>69</v>
      </c>
      <c r="C116" s="42">
        <v>600000</v>
      </c>
      <c r="D116" s="42">
        <v>0</v>
      </c>
      <c r="E116" s="16">
        <f t="shared" si="13"/>
        <v>0</v>
      </c>
    </row>
    <row r="117" spans="1:5" ht="62.4" x14ac:dyDescent="0.3">
      <c r="A117" s="39" t="s">
        <v>418</v>
      </c>
      <c r="B117" s="6" t="s">
        <v>70</v>
      </c>
      <c r="C117" s="42">
        <f t="shared" ref="C117:D117" si="26">C118</f>
        <v>556510</v>
      </c>
      <c r="D117" s="42">
        <f t="shared" si="26"/>
        <v>160140.29999999999</v>
      </c>
      <c r="E117" s="16">
        <f t="shared" si="13"/>
        <v>28.8</v>
      </c>
    </row>
    <row r="118" spans="1:5" ht="62.4" x14ac:dyDescent="0.3">
      <c r="A118" s="39" t="s">
        <v>419</v>
      </c>
      <c r="B118" s="6" t="s">
        <v>71</v>
      </c>
      <c r="C118" s="42">
        <f t="shared" ref="C118:D118" si="27">C119</f>
        <v>556510</v>
      </c>
      <c r="D118" s="42">
        <f t="shared" si="27"/>
        <v>160140.29999999999</v>
      </c>
      <c r="E118" s="16">
        <f t="shared" si="13"/>
        <v>28.8</v>
      </c>
    </row>
    <row r="119" spans="1:5" ht="78" x14ac:dyDescent="0.3">
      <c r="A119" s="39" t="s">
        <v>420</v>
      </c>
      <c r="B119" s="6" t="s">
        <v>72</v>
      </c>
      <c r="C119" s="42">
        <v>556510</v>
      </c>
      <c r="D119" s="42">
        <v>160140.29999999999</v>
      </c>
      <c r="E119" s="16">
        <f t="shared" si="13"/>
        <v>28.8</v>
      </c>
    </row>
    <row r="120" spans="1:5" ht="15.6" x14ac:dyDescent="0.3">
      <c r="A120" s="41" t="s">
        <v>421</v>
      </c>
      <c r="B120" s="5" t="s">
        <v>73</v>
      </c>
      <c r="C120" s="44">
        <f t="shared" ref="C120:D120" si="28">C121+C127</f>
        <v>355750000</v>
      </c>
      <c r="D120" s="44">
        <f t="shared" si="28"/>
        <v>64188123.280000001</v>
      </c>
      <c r="E120" s="20">
        <f t="shared" si="13"/>
        <v>18</v>
      </c>
    </row>
    <row r="121" spans="1:5" ht="15.6" x14ac:dyDescent="0.3">
      <c r="A121" s="39" t="s">
        <v>422</v>
      </c>
      <c r="B121" s="6" t="s">
        <v>74</v>
      </c>
      <c r="C121" s="42">
        <f t="shared" ref="C121:D121" si="29">C122+C125+C124</f>
        <v>3414000</v>
      </c>
      <c r="D121" s="42">
        <f t="shared" si="29"/>
        <v>5197328.66</v>
      </c>
      <c r="E121" s="16">
        <f t="shared" si="13"/>
        <v>152.19999999999999</v>
      </c>
    </row>
    <row r="122" spans="1:5" ht="46.8" x14ac:dyDescent="0.3">
      <c r="A122" s="39" t="s">
        <v>423</v>
      </c>
      <c r="B122" s="6" t="s">
        <v>75</v>
      </c>
      <c r="C122" s="42">
        <f t="shared" ref="C122:D122" si="30">C123</f>
        <v>3000000</v>
      </c>
      <c r="D122" s="42">
        <f t="shared" si="30"/>
        <v>5192321.0599999996</v>
      </c>
      <c r="E122" s="16">
        <f t="shared" si="13"/>
        <v>173.1</v>
      </c>
    </row>
    <row r="123" spans="1:5" ht="46.8" x14ac:dyDescent="0.3">
      <c r="A123" s="39" t="s">
        <v>424</v>
      </c>
      <c r="B123" s="6" t="s">
        <v>76</v>
      </c>
      <c r="C123" s="42">
        <v>3000000</v>
      </c>
      <c r="D123" s="42">
        <v>5192321.0599999996</v>
      </c>
      <c r="E123" s="16">
        <f t="shared" si="13"/>
        <v>173.1</v>
      </c>
    </row>
    <row r="124" spans="1:5" ht="31.2" x14ac:dyDescent="0.3">
      <c r="A124" s="39" t="s">
        <v>425</v>
      </c>
      <c r="B124" s="6" t="s">
        <v>77</v>
      </c>
      <c r="C124" s="42">
        <v>14000</v>
      </c>
      <c r="D124" s="42">
        <v>5007.6000000000004</v>
      </c>
      <c r="E124" s="16">
        <f t="shared" si="13"/>
        <v>35.799999999999997</v>
      </c>
    </row>
    <row r="125" spans="1:5" ht="46.8" x14ac:dyDescent="0.3">
      <c r="A125" s="39" t="s">
        <v>426</v>
      </c>
      <c r="B125" s="6" t="s">
        <v>133</v>
      </c>
      <c r="C125" s="42">
        <f t="shared" ref="C125:D125" si="31">C126</f>
        <v>400000</v>
      </c>
      <c r="D125" s="42">
        <f t="shared" si="31"/>
        <v>0</v>
      </c>
      <c r="E125" s="16">
        <f t="shared" si="13"/>
        <v>0</v>
      </c>
    </row>
    <row r="126" spans="1:5" ht="109.2" x14ac:dyDescent="0.3">
      <c r="A126" s="39" t="s">
        <v>427</v>
      </c>
      <c r="B126" s="6" t="s">
        <v>125</v>
      </c>
      <c r="C126" s="42">
        <v>400000</v>
      </c>
      <c r="D126" s="42">
        <v>0</v>
      </c>
      <c r="E126" s="16">
        <f t="shared" si="13"/>
        <v>0</v>
      </c>
    </row>
    <row r="127" spans="1:5" ht="15.6" x14ac:dyDescent="0.3">
      <c r="A127" s="39" t="s">
        <v>428</v>
      </c>
      <c r="B127" s="6" t="s">
        <v>78</v>
      </c>
      <c r="C127" s="42">
        <f t="shared" ref="C127:D127" si="32">C128</f>
        <v>352336000</v>
      </c>
      <c r="D127" s="42">
        <f t="shared" si="32"/>
        <v>58990794.619999997</v>
      </c>
      <c r="E127" s="16">
        <f t="shared" si="13"/>
        <v>16.7</v>
      </c>
    </row>
    <row r="128" spans="1:5" ht="15.6" x14ac:dyDescent="0.3">
      <c r="A128" s="39" t="s">
        <v>429</v>
      </c>
      <c r="B128" s="6" t="s">
        <v>79</v>
      </c>
      <c r="C128" s="42">
        <f t="shared" ref="C128:D128" si="33">SUM(C129:C131)</f>
        <v>352336000</v>
      </c>
      <c r="D128" s="42">
        <f t="shared" si="33"/>
        <v>58990794.619999997</v>
      </c>
      <c r="E128" s="16">
        <f t="shared" si="13"/>
        <v>16.7</v>
      </c>
    </row>
    <row r="129" spans="1:5" ht="46.8" x14ac:dyDescent="0.3">
      <c r="A129" s="39" t="s">
        <v>430</v>
      </c>
      <c r="B129" s="6" t="s">
        <v>134</v>
      </c>
      <c r="C129" s="42">
        <v>1224000</v>
      </c>
      <c r="D129" s="42">
        <v>32346.18</v>
      </c>
      <c r="E129" s="16">
        <f t="shared" si="13"/>
        <v>2.6</v>
      </c>
    </row>
    <row r="130" spans="1:5" ht="78" x14ac:dyDescent="0.3">
      <c r="A130" s="39" t="s">
        <v>431</v>
      </c>
      <c r="B130" s="6" t="s">
        <v>637</v>
      </c>
      <c r="C130" s="42">
        <v>336147000</v>
      </c>
      <c r="D130" s="42">
        <v>57260158.880000003</v>
      </c>
      <c r="E130" s="16">
        <f t="shared" si="13"/>
        <v>17</v>
      </c>
    </row>
    <row r="131" spans="1:5" ht="46.8" x14ac:dyDescent="0.3">
      <c r="A131" s="39" t="s">
        <v>432</v>
      </c>
      <c r="B131" s="6" t="s">
        <v>80</v>
      </c>
      <c r="C131" s="42">
        <v>14965000</v>
      </c>
      <c r="D131" s="42">
        <v>1698289.56</v>
      </c>
      <c r="E131" s="16">
        <f t="shared" si="13"/>
        <v>11.3</v>
      </c>
    </row>
    <row r="132" spans="1:5" ht="31.2" x14ac:dyDescent="0.3">
      <c r="A132" s="41" t="s">
        <v>433</v>
      </c>
      <c r="B132" s="5" t="s">
        <v>81</v>
      </c>
      <c r="C132" s="44">
        <f>C133+C137</f>
        <v>59770993</v>
      </c>
      <c r="D132" s="44">
        <f>D133+D137</f>
        <v>21605461.449999999</v>
      </c>
      <c r="E132" s="20">
        <f t="shared" si="13"/>
        <v>36.1</v>
      </c>
    </row>
    <row r="133" spans="1:5" ht="15.6" x14ac:dyDescent="0.3">
      <c r="A133" s="39" t="s">
        <v>434</v>
      </c>
      <c r="B133" s="6" t="s">
        <v>82</v>
      </c>
      <c r="C133" s="42">
        <f>C135+C134</f>
        <v>8784583</v>
      </c>
      <c r="D133" s="42">
        <f>D135+D134</f>
        <v>891424.02</v>
      </c>
      <c r="E133" s="16">
        <f t="shared" si="13"/>
        <v>10.1</v>
      </c>
    </row>
    <row r="134" spans="1:5" ht="31.2" x14ac:dyDescent="0.3">
      <c r="A134" s="39" t="s">
        <v>435</v>
      </c>
      <c r="B134" s="6" t="s">
        <v>83</v>
      </c>
      <c r="C134" s="42">
        <v>2100000</v>
      </c>
      <c r="D134" s="42">
        <v>393844.5</v>
      </c>
      <c r="E134" s="16">
        <f t="shared" si="13"/>
        <v>18.8</v>
      </c>
    </row>
    <row r="135" spans="1:5" ht="15.6" x14ac:dyDescent="0.3">
      <c r="A135" s="39" t="s">
        <v>436</v>
      </c>
      <c r="B135" s="6" t="s">
        <v>84</v>
      </c>
      <c r="C135" s="42">
        <f t="shared" ref="C135:D135" si="34">C136</f>
        <v>6684583</v>
      </c>
      <c r="D135" s="42">
        <f t="shared" si="34"/>
        <v>497579.52000000002</v>
      </c>
      <c r="E135" s="16">
        <f t="shared" si="13"/>
        <v>7.4</v>
      </c>
    </row>
    <row r="136" spans="1:5" ht="31.2" x14ac:dyDescent="0.3">
      <c r="A136" s="39" t="s">
        <v>437</v>
      </c>
      <c r="B136" s="6" t="s">
        <v>85</v>
      </c>
      <c r="C136" s="42">
        <v>6684583</v>
      </c>
      <c r="D136" s="42">
        <v>497579.52000000002</v>
      </c>
      <c r="E136" s="16">
        <f t="shared" si="13"/>
        <v>7.4</v>
      </c>
    </row>
    <row r="137" spans="1:5" ht="15.6" x14ac:dyDescent="0.3">
      <c r="A137" s="39" t="s">
        <v>438</v>
      </c>
      <c r="B137" s="6" t="s">
        <v>86</v>
      </c>
      <c r="C137" s="42">
        <f t="shared" ref="C137:D137" si="35">C138+C140</f>
        <v>50986410</v>
      </c>
      <c r="D137" s="42">
        <f t="shared" si="35"/>
        <v>20714037.43</v>
      </c>
      <c r="E137" s="16">
        <f t="shared" ref="E137:E200" si="36">D137/C137*100</f>
        <v>40.6</v>
      </c>
    </row>
    <row r="138" spans="1:5" ht="31.2" x14ac:dyDescent="0.3">
      <c r="A138" s="39" t="s">
        <v>439</v>
      </c>
      <c r="B138" s="6" t="s">
        <v>104</v>
      </c>
      <c r="C138" s="42">
        <f t="shared" ref="C138:D138" si="37">C139</f>
        <v>10598500</v>
      </c>
      <c r="D138" s="42">
        <f t="shared" si="37"/>
        <v>809614.12</v>
      </c>
      <c r="E138" s="16">
        <f t="shared" si="36"/>
        <v>7.6</v>
      </c>
    </row>
    <row r="139" spans="1:5" ht="31.2" x14ac:dyDescent="0.3">
      <c r="A139" s="39" t="s">
        <v>440</v>
      </c>
      <c r="B139" s="6" t="s">
        <v>105</v>
      </c>
      <c r="C139" s="42">
        <v>10598500</v>
      </c>
      <c r="D139" s="42">
        <v>809614.12</v>
      </c>
      <c r="E139" s="16">
        <f t="shared" si="36"/>
        <v>7.6</v>
      </c>
    </row>
    <row r="140" spans="1:5" ht="15.6" x14ac:dyDescent="0.3">
      <c r="A140" s="39" t="s">
        <v>441</v>
      </c>
      <c r="B140" s="6" t="s">
        <v>87</v>
      </c>
      <c r="C140" s="42">
        <f t="shared" ref="C140:D140" si="38">C141</f>
        <v>40387910</v>
      </c>
      <c r="D140" s="42">
        <f t="shared" si="38"/>
        <v>19904423.309999999</v>
      </c>
      <c r="E140" s="16">
        <f t="shared" si="36"/>
        <v>49.3</v>
      </c>
    </row>
    <row r="141" spans="1:5" ht="31.2" x14ac:dyDescent="0.3">
      <c r="A141" s="39" t="s">
        <v>442</v>
      </c>
      <c r="B141" s="6" t="s">
        <v>285</v>
      </c>
      <c r="C141" s="42">
        <v>40387910</v>
      </c>
      <c r="D141" s="42">
        <v>19904423.309999999</v>
      </c>
      <c r="E141" s="16">
        <f t="shared" si="36"/>
        <v>49.3</v>
      </c>
    </row>
    <row r="142" spans="1:5" ht="31.2" x14ac:dyDescent="0.3">
      <c r="A142" s="41" t="s">
        <v>443</v>
      </c>
      <c r="B142" s="5" t="s">
        <v>88</v>
      </c>
      <c r="C142" s="44">
        <f>C143+C148</f>
        <v>6815680</v>
      </c>
      <c r="D142" s="44">
        <f>D143+D148</f>
        <v>1674970.3</v>
      </c>
      <c r="E142" s="20">
        <f t="shared" si="36"/>
        <v>24.6</v>
      </c>
    </row>
    <row r="143" spans="1:5" ht="62.4" x14ac:dyDescent="0.3">
      <c r="A143" s="39" t="s">
        <v>444</v>
      </c>
      <c r="B143" s="6" t="s">
        <v>89</v>
      </c>
      <c r="C143" s="42">
        <f>C144+C146</f>
        <v>815680</v>
      </c>
      <c r="D143" s="42">
        <f>D144+D146</f>
        <v>138266.57</v>
      </c>
      <c r="E143" s="16">
        <f t="shared" si="36"/>
        <v>17</v>
      </c>
    </row>
    <row r="144" spans="1:5" ht="93.6" x14ac:dyDescent="0.3">
      <c r="A144" s="39" t="s">
        <v>445</v>
      </c>
      <c r="B144" s="6" t="s">
        <v>90</v>
      </c>
      <c r="C144" s="42">
        <f t="shared" ref="C144:D144" si="39">C145</f>
        <v>100000</v>
      </c>
      <c r="D144" s="42">
        <f t="shared" si="39"/>
        <v>0</v>
      </c>
      <c r="E144" s="16">
        <f t="shared" si="36"/>
        <v>0</v>
      </c>
    </row>
    <row r="145" spans="1:5" ht="78" x14ac:dyDescent="0.3">
      <c r="A145" s="39" t="s">
        <v>446</v>
      </c>
      <c r="B145" s="6" t="s">
        <v>91</v>
      </c>
      <c r="C145" s="42">
        <v>100000</v>
      </c>
      <c r="D145" s="42">
        <v>0</v>
      </c>
      <c r="E145" s="16">
        <f t="shared" si="36"/>
        <v>0</v>
      </c>
    </row>
    <row r="146" spans="1:5" ht="93.6" x14ac:dyDescent="0.3">
      <c r="A146" s="39" t="s">
        <v>447</v>
      </c>
      <c r="B146" s="6" t="s">
        <v>181</v>
      </c>
      <c r="C146" s="42">
        <f t="shared" ref="C146:D146" si="40">C147</f>
        <v>715680</v>
      </c>
      <c r="D146" s="42">
        <f t="shared" si="40"/>
        <v>138266.57</v>
      </c>
      <c r="E146" s="16">
        <f t="shared" si="36"/>
        <v>19.3</v>
      </c>
    </row>
    <row r="147" spans="1:5" ht="93.6" x14ac:dyDescent="0.3">
      <c r="A147" s="39" t="s">
        <v>448</v>
      </c>
      <c r="B147" s="6" t="s">
        <v>159</v>
      </c>
      <c r="C147" s="42">
        <v>715680</v>
      </c>
      <c r="D147" s="42">
        <v>138266.57</v>
      </c>
      <c r="E147" s="16">
        <f t="shared" si="36"/>
        <v>19.3</v>
      </c>
    </row>
    <row r="148" spans="1:5" ht="31.2" x14ac:dyDescent="0.3">
      <c r="A148" s="39" t="s">
        <v>449</v>
      </c>
      <c r="B148" s="6" t="s">
        <v>92</v>
      </c>
      <c r="C148" s="42">
        <f>C149</f>
        <v>6000000</v>
      </c>
      <c r="D148" s="42">
        <f>D149</f>
        <v>1536703.73</v>
      </c>
      <c r="E148" s="16">
        <f t="shared" si="36"/>
        <v>25.6</v>
      </c>
    </row>
    <row r="149" spans="1:5" ht="46.8" x14ac:dyDescent="0.3">
      <c r="A149" s="39" t="s">
        <v>450</v>
      </c>
      <c r="B149" s="6" t="s">
        <v>93</v>
      </c>
      <c r="C149" s="42">
        <f t="shared" ref="C149:D149" si="41">C150</f>
        <v>6000000</v>
      </c>
      <c r="D149" s="42">
        <f t="shared" si="41"/>
        <v>1536703.73</v>
      </c>
      <c r="E149" s="16">
        <f t="shared" si="36"/>
        <v>25.6</v>
      </c>
    </row>
    <row r="150" spans="1:5" ht="46.8" x14ac:dyDescent="0.3">
      <c r="A150" s="39" t="s">
        <v>451</v>
      </c>
      <c r="B150" s="6" t="s">
        <v>94</v>
      </c>
      <c r="C150" s="42">
        <v>6000000</v>
      </c>
      <c r="D150" s="42">
        <v>1536703.73</v>
      </c>
      <c r="E150" s="16">
        <f t="shared" si="36"/>
        <v>25.6</v>
      </c>
    </row>
    <row r="151" spans="1:5" ht="15.6" x14ac:dyDescent="0.3">
      <c r="A151" s="41" t="s">
        <v>452</v>
      </c>
      <c r="B151" s="5" t="s">
        <v>95</v>
      </c>
      <c r="C151" s="44">
        <f t="shared" ref="C151:D151" si="42">C152</f>
        <v>95550</v>
      </c>
      <c r="D151" s="44">
        <f t="shared" si="42"/>
        <v>0</v>
      </c>
      <c r="E151" s="20">
        <f t="shared" si="36"/>
        <v>0</v>
      </c>
    </row>
    <row r="152" spans="1:5" ht="46.8" x14ac:dyDescent="0.3">
      <c r="A152" s="39" t="s">
        <v>453</v>
      </c>
      <c r="B152" s="6" t="s">
        <v>184</v>
      </c>
      <c r="C152" s="42">
        <f t="shared" ref="C152:D152" si="43">C153</f>
        <v>95550</v>
      </c>
      <c r="D152" s="42">
        <f t="shared" si="43"/>
        <v>0</v>
      </c>
      <c r="E152" s="16">
        <f t="shared" si="36"/>
        <v>0</v>
      </c>
    </row>
    <row r="153" spans="1:5" ht="78" x14ac:dyDescent="0.3">
      <c r="A153" s="39" t="s">
        <v>454</v>
      </c>
      <c r="B153" s="6" t="s">
        <v>182</v>
      </c>
      <c r="C153" s="42">
        <v>95550</v>
      </c>
      <c r="D153" s="42">
        <v>0</v>
      </c>
      <c r="E153" s="16">
        <f t="shared" si="36"/>
        <v>0</v>
      </c>
    </row>
    <row r="154" spans="1:5" ht="15.6" x14ac:dyDescent="0.3">
      <c r="A154" s="41" t="s">
        <v>455</v>
      </c>
      <c r="B154" s="5" t="s">
        <v>96</v>
      </c>
      <c r="C154" s="44">
        <f>C155+C176+C183+C190+C174+C193</f>
        <v>1253689679</v>
      </c>
      <c r="D154" s="44">
        <f>D155+D176+D183+D190+D174+D193</f>
        <v>212325007.24000001</v>
      </c>
      <c r="E154" s="20">
        <f t="shared" si="36"/>
        <v>16.899999999999999</v>
      </c>
    </row>
    <row r="155" spans="1:5" ht="31.2" x14ac:dyDescent="0.3">
      <c r="A155" s="39" t="s">
        <v>456</v>
      </c>
      <c r="B155" s="6" t="s">
        <v>110</v>
      </c>
      <c r="C155" s="42">
        <f>C156+C158+C160+C162+C165+C170+C167</f>
        <v>865596679</v>
      </c>
      <c r="D155" s="42">
        <f>D156+D158+D160+D162+D165+D170+D172+D167</f>
        <v>109894618.26000001</v>
      </c>
      <c r="E155" s="16">
        <f t="shared" si="36"/>
        <v>12.7</v>
      </c>
    </row>
    <row r="156" spans="1:5" ht="46.8" x14ac:dyDescent="0.3">
      <c r="A156" s="39" t="s">
        <v>457</v>
      </c>
      <c r="B156" s="6" t="s">
        <v>135</v>
      </c>
      <c r="C156" s="42">
        <f t="shared" ref="C156:D156" si="44">C157</f>
        <v>388000</v>
      </c>
      <c r="D156" s="42">
        <f t="shared" si="44"/>
        <v>299984</v>
      </c>
      <c r="E156" s="16">
        <f t="shared" si="36"/>
        <v>77.3</v>
      </c>
    </row>
    <row r="157" spans="1:5" ht="78" x14ac:dyDescent="0.3">
      <c r="A157" s="39" t="s">
        <v>458</v>
      </c>
      <c r="B157" s="6" t="s">
        <v>136</v>
      </c>
      <c r="C157" s="42">
        <v>388000</v>
      </c>
      <c r="D157" s="42">
        <v>299984</v>
      </c>
      <c r="E157" s="16">
        <f t="shared" si="36"/>
        <v>77.3</v>
      </c>
    </row>
    <row r="158" spans="1:5" ht="46.8" x14ac:dyDescent="0.3">
      <c r="A158" s="39" t="s">
        <v>459</v>
      </c>
      <c r="B158" s="6" t="s">
        <v>137</v>
      </c>
      <c r="C158" s="42">
        <f t="shared" ref="C158:D158" si="45">C159</f>
        <v>870000</v>
      </c>
      <c r="D158" s="42">
        <f t="shared" si="45"/>
        <v>149500</v>
      </c>
      <c r="E158" s="16">
        <f t="shared" si="36"/>
        <v>17.2</v>
      </c>
    </row>
    <row r="159" spans="1:5" ht="78" x14ac:dyDescent="0.3">
      <c r="A159" s="39" t="s">
        <v>460</v>
      </c>
      <c r="B159" s="6" t="s">
        <v>138</v>
      </c>
      <c r="C159" s="42">
        <v>870000</v>
      </c>
      <c r="D159" s="42">
        <v>149500</v>
      </c>
      <c r="E159" s="16">
        <f t="shared" si="36"/>
        <v>17.2</v>
      </c>
    </row>
    <row r="160" spans="1:5" ht="46.8" x14ac:dyDescent="0.3">
      <c r="A160" s="39" t="s">
        <v>461</v>
      </c>
      <c r="B160" s="6" t="s">
        <v>139</v>
      </c>
      <c r="C160" s="42">
        <f t="shared" ref="C160:D160" si="46">C161</f>
        <v>170000</v>
      </c>
      <c r="D160" s="42">
        <f t="shared" si="46"/>
        <v>0</v>
      </c>
      <c r="E160" s="16">
        <f t="shared" si="36"/>
        <v>0</v>
      </c>
    </row>
    <row r="161" spans="1:5" ht="78" x14ac:dyDescent="0.3">
      <c r="A161" s="39" t="s">
        <v>462</v>
      </c>
      <c r="B161" s="6" t="s">
        <v>140</v>
      </c>
      <c r="C161" s="42">
        <v>170000</v>
      </c>
      <c r="D161" s="42">
        <v>0</v>
      </c>
      <c r="E161" s="16">
        <f t="shared" si="36"/>
        <v>0</v>
      </c>
    </row>
    <row r="162" spans="1:5" ht="46.8" x14ac:dyDescent="0.3">
      <c r="A162" s="39" t="s">
        <v>463</v>
      </c>
      <c r="B162" s="6" t="s">
        <v>141</v>
      </c>
      <c r="C162" s="42">
        <f t="shared" ref="C162:D162" si="47">C163+C164</f>
        <v>863298679</v>
      </c>
      <c r="D162" s="42">
        <f t="shared" si="47"/>
        <v>109217363.76000001</v>
      </c>
      <c r="E162" s="16">
        <f t="shared" si="36"/>
        <v>12.7</v>
      </c>
    </row>
    <row r="163" spans="1:5" ht="78" x14ac:dyDescent="0.3">
      <c r="A163" s="39" t="s">
        <v>464</v>
      </c>
      <c r="B163" s="6" t="s">
        <v>142</v>
      </c>
      <c r="C163" s="42">
        <v>801013000</v>
      </c>
      <c r="D163" s="42">
        <v>91163054.069999993</v>
      </c>
      <c r="E163" s="16">
        <f t="shared" si="36"/>
        <v>11.4</v>
      </c>
    </row>
    <row r="164" spans="1:5" ht="62.4" x14ac:dyDescent="0.3">
      <c r="A164" s="39" t="s">
        <v>465</v>
      </c>
      <c r="B164" s="6" t="s">
        <v>119</v>
      </c>
      <c r="C164" s="42">
        <v>62285679</v>
      </c>
      <c r="D164" s="42">
        <v>18054309.690000001</v>
      </c>
      <c r="E164" s="16">
        <f t="shared" si="36"/>
        <v>29</v>
      </c>
    </row>
    <row r="165" spans="1:5" ht="62.4" x14ac:dyDescent="0.3">
      <c r="A165" s="39" t="s">
        <v>466</v>
      </c>
      <c r="B165" s="6" t="s">
        <v>143</v>
      </c>
      <c r="C165" s="42">
        <f t="shared" ref="C165:D165" si="48">C166</f>
        <v>800000</v>
      </c>
      <c r="D165" s="42">
        <f t="shared" si="48"/>
        <v>165770.5</v>
      </c>
      <c r="E165" s="16">
        <f t="shared" si="36"/>
        <v>20.7</v>
      </c>
    </row>
    <row r="166" spans="1:5" ht="93.6" x14ac:dyDescent="0.3">
      <c r="A166" s="39" t="s">
        <v>467</v>
      </c>
      <c r="B166" s="6" t="s">
        <v>144</v>
      </c>
      <c r="C166" s="42">
        <v>800000</v>
      </c>
      <c r="D166" s="42">
        <v>165770.5</v>
      </c>
      <c r="E166" s="16">
        <f t="shared" si="36"/>
        <v>20.7</v>
      </c>
    </row>
    <row r="167" spans="1:5" ht="62.4" x14ac:dyDescent="0.3">
      <c r="A167" s="39" t="s">
        <v>468</v>
      </c>
      <c r="B167" s="6" t="s">
        <v>203</v>
      </c>
      <c r="C167" s="42">
        <f t="shared" ref="C167" si="49">C168</f>
        <v>50000</v>
      </c>
      <c r="D167" s="42">
        <f>D169</f>
        <v>40000</v>
      </c>
      <c r="E167" s="16">
        <f t="shared" si="36"/>
        <v>80</v>
      </c>
    </row>
    <row r="168" spans="1:5" ht="109.2" x14ac:dyDescent="0.3">
      <c r="A168" s="39" t="s">
        <v>469</v>
      </c>
      <c r="B168" s="6" t="s">
        <v>183</v>
      </c>
      <c r="C168" s="42">
        <v>50000</v>
      </c>
      <c r="D168" s="42">
        <v>0</v>
      </c>
      <c r="E168" s="16">
        <f t="shared" si="36"/>
        <v>0</v>
      </c>
    </row>
    <row r="169" spans="1:5" s="25" customFormat="1" ht="171.6" x14ac:dyDescent="0.3">
      <c r="A169" s="39" t="s">
        <v>638</v>
      </c>
      <c r="B169" s="26" t="s">
        <v>639</v>
      </c>
      <c r="C169" s="42">
        <v>0</v>
      </c>
      <c r="D169" s="42">
        <v>40000</v>
      </c>
      <c r="E169" s="16"/>
    </row>
    <row r="170" spans="1:5" ht="46.8" x14ac:dyDescent="0.3">
      <c r="A170" s="39" t="s">
        <v>470</v>
      </c>
      <c r="B170" s="6" t="s">
        <v>145</v>
      </c>
      <c r="C170" s="42">
        <f t="shared" ref="C170:D170" si="50">C171</f>
        <v>20000</v>
      </c>
      <c r="D170" s="42">
        <f t="shared" si="50"/>
        <v>9500</v>
      </c>
      <c r="E170" s="16">
        <f t="shared" si="36"/>
        <v>47.5</v>
      </c>
    </row>
    <row r="171" spans="1:5" ht="78" x14ac:dyDescent="0.3">
      <c r="A171" s="39" t="s">
        <v>471</v>
      </c>
      <c r="B171" s="6" t="s">
        <v>146</v>
      </c>
      <c r="C171" s="42">
        <v>20000</v>
      </c>
      <c r="D171" s="42">
        <v>9500</v>
      </c>
      <c r="E171" s="16">
        <f t="shared" si="36"/>
        <v>47.5</v>
      </c>
    </row>
    <row r="172" spans="1:5" s="25" customFormat="1" ht="124.8" x14ac:dyDescent="0.3">
      <c r="A172" s="39" t="s">
        <v>640</v>
      </c>
      <c r="B172" s="26" t="s">
        <v>642</v>
      </c>
      <c r="C172" s="42">
        <v>0</v>
      </c>
      <c r="D172" s="42">
        <f>D173</f>
        <v>12500</v>
      </c>
      <c r="E172" s="16"/>
    </row>
    <row r="173" spans="1:5" s="25" customFormat="1" ht="124.8" x14ac:dyDescent="0.3">
      <c r="A173" s="39" t="s">
        <v>641</v>
      </c>
      <c r="B173" s="26" t="s">
        <v>643</v>
      </c>
      <c r="C173" s="42">
        <v>0</v>
      </c>
      <c r="D173" s="42">
        <v>12500</v>
      </c>
      <c r="E173" s="16"/>
    </row>
    <row r="174" spans="1:5" ht="93.6" x14ac:dyDescent="0.3">
      <c r="A174" s="39" t="s">
        <v>472</v>
      </c>
      <c r="B174" s="6" t="s">
        <v>120</v>
      </c>
      <c r="C174" s="42">
        <f t="shared" ref="C174:D174" si="51">C175</f>
        <v>100000</v>
      </c>
      <c r="D174" s="42">
        <f t="shared" si="51"/>
        <v>0</v>
      </c>
      <c r="E174" s="16">
        <f t="shared" si="36"/>
        <v>0</v>
      </c>
    </row>
    <row r="175" spans="1:5" ht="124.8" x14ac:dyDescent="0.3">
      <c r="A175" s="39" t="s">
        <v>473</v>
      </c>
      <c r="B175" s="6" t="s">
        <v>121</v>
      </c>
      <c r="C175" s="42">
        <v>100000</v>
      </c>
      <c r="D175" s="42">
        <v>0</v>
      </c>
      <c r="E175" s="16">
        <f t="shared" si="36"/>
        <v>0</v>
      </c>
    </row>
    <row r="176" spans="1:5" ht="93.6" x14ac:dyDescent="0.3">
      <c r="A176" s="39" t="s">
        <v>474</v>
      </c>
      <c r="B176" s="6" t="s">
        <v>111</v>
      </c>
      <c r="C176" s="42">
        <f>C177+C179+C181</f>
        <v>9542000</v>
      </c>
      <c r="D176" s="42">
        <f>D177+D179+D181</f>
        <v>2475256.09</v>
      </c>
      <c r="E176" s="16">
        <f t="shared" si="36"/>
        <v>25.9</v>
      </c>
    </row>
    <row r="177" spans="1:5" ht="46.8" x14ac:dyDescent="0.3">
      <c r="A177" s="39" t="s">
        <v>475</v>
      </c>
      <c r="B177" s="6" t="s">
        <v>112</v>
      </c>
      <c r="C177" s="42">
        <f>C178</f>
        <v>2010000</v>
      </c>
      <c r="D177" s="42">
        <f>D178</f>
        <v>695059.75</v>
      </c>
      <c r="E177" s="16">
        <f t="shared" si="36"/>
        <v>34.6</v>
      </c>
    </row>
    <row r="178" spans="1:5" ht="78" x14ac:dyDescent="0.3">
      <c r="A178" s="39" t="s">
        <v>476</v>
      </c>
      <c r="B178" s="6" t="s">
        <v>147</v>
      </c>
      <c r="C178" s="42">
        <v>2010000</v>
      </c>
      <c r="D178" s="42">
        <v>695059.75</v>
      </c>
      <c r="E178" s="16">
        <f t="shared" si="36"/>
        <v>34.6</v>
      </c>
    </row>
    <row r="179" spans="1:5" ht="62.4" x14ac:dyDescent="0.3">
      <c r="A179" s="39" t="s">
        <v>477</v>
      </c>
      <c r="B179" s="6" t="s">
        <v>113</v>
      </c>
      <c r="C179" s="42">
        <f t="shared" ref="C179:D179" si="52">C180</f>
        <v>1486000</v>
      </c>
      <c r="D179" s="42">
        <f t="shared" si="52"/>
        <v>369655.62</v>
      </c>
      <c r="E179" s="16">
        <f t="shared" si="36"/>
        <v>24.9</v>
      </c>
    </row>
    <row r="180" spans="1:5" ht="78" x14ac:dyDescent="0.3">
      <c r="A180" s="39" t="s">
        <v>478</v>
      </c>
      <c r="B180" s="6" t="s">
        <v>148</v>
      </c>
      <c r="C180" s="42">
        <v>1486000</v>
      </c>
      <c r="D180" s="42">
        <v>369655.62</v>
      </c>
      <c r="E180" s="16">
        <f t="shared" si="36"/>
        <v>24.9</v>
      </c>
    </row>
    <row r="181" spans="1:5" ht="78" x14ac:dyDescent="0.3">
      <c r="A181" s="39" t="s">
        <v>479</v>
      </c>
      <c r="B181" s="6" t="s">
        <v>114</v>
      </c>
      <c r="C181" s="42">
        <f t="shared" ref="C181:D181" si="53">C182</f>
        <v>6046000</v>
      </c>
      <c r="D181" s="42">
        <f t="shared" si="53"/>
        <v>1410540.72</v>
      </c>
      <c r="E181" s="16">
        <f t="shared" si="36"/>
        <v>23.3</v>
      </c>
    </row>
    <row r="182" spans="1:5" ht="62.4" x14ac:dyDescent="0.3">
      <c r="A182" s="39" t="s">
        <v>480</v>
      </c>
      <c r="B182" s="6" t="s">
        <v>106</v>
      </c>
      <c r="C182" s="42">
        <v>6046000</v>
      </c>
      <c r="D182" s="42">
        <v>1410540.72</v>
      </c>
      <c r="E182" s="16">
        <f t="shared" si="36"/>
        <v>23.3</v>
      </c>
    </row>
    <row r="183" spans="1:5" ht="15.6" x14ac:dyDescent="0.3">
      <c r="A183" s="39" t="s">
        <v>481</v>
      </c>
      <c r="B183" s="6" t="s">
        <v>115</v>
      </c>
      <c r="C183" s="42">
        <f t="shared" ref="C183" si="54">C188</f>
        <v>300000</v>
      </c>
      <c r="D183" s="42">
        <f>D188+D184+D186</f>
        <v>3463042.25</v>
      </c>
      <c r="E183" s="16">
        <f t="shared" si="36"/>
        <v>1154.3</v>
      </c>
    </row>
    <row r="184" spans="1:5" s="25" customFormat="1" ht="78" x14ac:dyDescent="0.3">
      <c r="A184" s="39" t="s">
        <v>644</v>
      </c>
      <c r="B184" s="26" t="s">
        <v>648</v>
      </c>
      <c r="C184" s="42">
        <v>0</v>
      </c>
      <c r="D184" s="42">
        <f>D185</f>
        <v>2097700</v>
      </c>
      <c r="E184" s="16"/>
    </row>
    <row r="185" spans="1:5" s="25" customFormat="1" ht="62.4" x14ac:dyDescent="0.3">
      <c r="A185" s="39" t="s">
        <v>645</v>
      </c>
      <c r="B185" s="26" t="s">
        <v>649</v>
      </c>
      <c r="C185" s="42">
        <v>0</v>
      </c>
      <c r="D185" s="42">
        <v>2097700</v>
      </c>
      <c r="E185" s="16"/>
    </row>
    <row r="186" spans="1:5" s="25" customFormat="1" ht="31.2" x14ac:dyDescent="0.3">
      <c r="A186" s="39" t="s">
        <v>646</v>
      </c>
      <c r="B186" s="26" t="s">
        <v>650</v>
      </c>
      <c r="C186" s="42">
        <v>0</v>
      </c>
      <c r="D186" s="42">
        <f>D187</f>
        <v>1291642.6399999999</v>
      </c>
      <c r="E186" s="16"/>
    </row>
    <row r="187" spans="1:5" s="25" customFormat="1" ht="46.8" x14ac:dyDescent="0.3">
      <c r="A187" s="39" t="s">
        <v>647</v>
      </c>
      <c r="B187" s="26" t="s">
        <v>651</v>
      </c>
      <c r="C187" s="42">
        <v>0</v>
      </c>
      <c r="D187" s="42">
        <v>1291642.6399999999</v>
      </c>
      <c r="E187" s="16"/>
    </row>
    <row r="188" spans="1:5" ht="62.4" x14ac:dyDescent="0.3">
      <c r="A188" s="39" t="s">
        <v>482</v>
      </c>
      <c r="B188" s="6" t="s">
        <v>122</v>
      </c>
      <c r="C188" s="42">
        <f t="shared" ref="C188:D188" si="55">C189</f>
        <v>300000</v>
      </c>
      <c r="D188" s="42">
        <f t="shared" si="55"/>
        <v>73699.61</v>
      </c>
      <c r="E188" s="16">
        <f t="shared" si="36"/>
        <v>24.6</v>
      </c>
    </row>
    <row r="189" spans="1:5" ht="62.4" x14ac:dyDescent="0.3">
      <c r="A189" s="39" t="s">
        <v>483</v>
      </c>
      <c r="B189" s="6" t="s">
        <v>123</v>
      </c>
      <c r="C189" s="42">
        <v>300000</v>
      </c>
      <c r="D189" s="42">
        <v>73699.61</v>
      </c>
      <c r="E189" s="16">
        <f t="shared" si="36"/>
        <v>24.6</v>
      </c>
    </row>
    <row r="190" spans="1:5" ht="15.6" x14ac:dyDescent="0.3">
      <c r="A190" s="39" t="s">
        <v>484</v>
      </c>
      <c r="B190" s="6" t="s">
        <v>116</v>
      </c>
      <c r="C190" s="42">
        <f t="shared" ref="C190:D190" si="56">C191</f>
        <v>1900000</v>
      </c>
      <c r="D190" s="42">
        <f t="shared" si="56"/>
        <v>603567.82999999996</v>
      </c>
      <c r="E190" s="16">
        <f t="shared" si="36"/>
        <v>31.8</v>
      </c>
    </row>
    <row r="191" spans="1:5" ht="31.2" x14ac:dyDescent="0.3">
      <c r="A191" s="39" t="s">
        <v>485</v>
      </c>
      <c r="B191" s="6" t="s">
        <v>117</v>
      </c>
      <c r="C191" s="42">
        <f t="shared" ref="C191:D191" si="57">C192</f>
        <v>1900000</v>
      </c>
      <c r="D191" s="42">
        <f t="shared" si="57"/>
        <v>603567.82999999996</v>
      </c>
      <c r="E191" s="16">
        <f t="shared" si="36"/>
        <v>31.8</v>
      </c>
    </row>
    <row r="192" spans="1:5" ht="62.4" x14ac:dyDescent="0.3">
      <c r="A192" s="39" t="s">
        <v>486</v>
      </c>
      <c r="B192" s="6" t="s">
        <v>107</v>
      </c>
      <c r="C192" s="42">
        <v>1900000</v>
      </c>
      <c r="D192" s="42">
        <v>603567.82999999996</v>
      </c>
      <c r="E192" s="16">
        <f t="shared" si="36"/>
        <v>31.8</v>
      </c>
    </row>
    <row r="193" spans="1:5" ht="93.6" x14ac:dyDescent="0.3">
      <c r="A193" s="39" t="s">
        <v>487</v>
      </c>
      <c r="B193" s="6" t="s">
        <v>204</v>
      </c>
      <c r="C193" s="42">
        <v>376251000</v>
      </c>
      <c r="D193" s="42">
        <v>95888522.810000002</v>
      </c>
      <c r="E193" s="16">
        <f t="shared" si="36"/>
        <v>25.5</v>
      </c>
    </row>
    <row r="194" spans="1:5" s="25" customFormat="1" ht="15.6" x14ac:dyDescent="0.3">
      <c r="A194" s="41" t="s">
        <v>652</v>
      </c>
      <c r="B194" s="29" t="s">
        <v>655</v>
      </c>
      <c r="C194" s="44">
        <v>0</v>
      </c>
      <c r="D194" s="44">
        <f>D195</f>
        <v>-14478.06</v>
      </c>
      <c r="E194" s="16"/>
    </row>
    <row r="195" spans="1:5" s="25" customFormat="1" ht="15.6" x14ac:dyDescent="0.3">
      <c r="A195" s="39" t="s">
        <v>653</v>
      </c>
      <c r="B195" s="26" t="s">
        <v>656</v>
      </c>
      <c r="C195" s="42">
        <v>0</v>
      </c>
      <c r="D195" s="42">
        <f>D196</f>
        <v>-14478.06</v>
      </c>
      <c r="E195" s="16"/>
    </row>
    <row r="196" spans="1:5" s="25" customFormat="1" ht="31.2" x14ac:dyDescent="0.3">
      <c r="A196" s="39" t="s">
        <v>654</v>
      </c>
      <c r="B196" s="26" t="s">
        <v>657</v>
      </c>
      <c r="C196" s="42">
        <v>0</v>
      </c>
      <c r="D196" s="42">
        <v>-14478.06</v>
      </c>
      <c r="E196" s="16"/>
    </row>
    <row r="197" spans="1:5" ht="15.6" x14ac:dyDescent="0.3">
      <c r="A197" s="41" t="s">
        <v>488</v>
      </c>
      <c r="B197" s="5" t="s">
        <v>97</v>
      </c>
      <c r="C197" s="40">
        <f>C198+C394+C397+C409</f>
        <v>38418010947.209999</v>
      </c>
      <c r="D197" s="40">
        <f>D198+D394+D397+D409</f>
        <v>7725711536.6599998</v>
      </c>
      <c r="E197" s="20">
        <f t="shared" si="36"/>
        <v>20.100000000000001</v>
      </c>
    </row>
    <row r="198" spans="1:5" ht="31.2" x14ac:dyDescent="0.3">
      <c r="A198" s="41" t="s">
        <v>489</v>
      </c>
      <c r="B198" s="5" t="s">
        <v>200</v>
      </c>
      <c r="C198" s="40">
        <f>C199+C204+C355+C382</f>
        <v>38357709462.410004</v>
      </c>
      <c r="D198" s="40">
        <f>D199+D204+D355+D382</f>
        <v>7655776443.6400003</v>
      </c>
      <c r="E198" s="20">
        <f t="shared" si="36"/>
        <v>20</v>
      </c>
    </row>
    <row r="199" spans="1:5" ht="15.6" x14ac:dyDescent="0.3">
      <c r="A199" s="41" t="s">
        <v>490</v>
      </c>
      <c r="B199" s="5" t="s">
        <v>1</v>
      </c>
      <c r="C199" s="37">
        <f>C200+C202</f>
        <v>17382768900</v>
      </c>
      <c r="D199" s="37">
        <f>D200+D202</f>
        <v>5462382600</v>
      </c>
      <c r="E199" s="16">
        <f t="shared" si="36"/>
        <v>31.4</v>
      </c>
    </row>
    <row r="200" spans="1:5" s="25" customFormat="1" ht="15.6" x14ac:dyDescent="0.3">
      <c r="A200" s="39" t="s">
        <v>658</v>
      </c>
      <c r="B200" s="26" t="s">
        <v>659</v>
      </c>
      <c r="C200" s="37">
        <f>C201</f>
        <v>16378123900</v>
      </c>
      <c r="D200" s="37">
        <f>D201</f>
        <v>5211221400</v>
      </c>
      <c r="E200" s="16">
        <f t="shared" si="36"/>
        <v>31.8</v>
      </c>
    </row>
    <row r="201" spans="1:5" ht="31.2" x14ac:dyDescent="0.3">
      <c r="A201" s="39" t="s">
        <v>491</v>
      </c>
      <c r="B201" s="7" t="s">
        <v>2</v>
      </c>
      <c r="C201" s="42">
        <v>16378123900</v>
      </c>
      <c r="D201" s="42">
        <v>5211221400</v>
      </c>
      <c r="E201" s="16">
        <f t="shared" ref="E201:E264" si="58">D201/C201*100</f>
        <v>31.8</v>
      </c>
    </row>
    <row r="202" spans="1:5" ht="31.2" x14ac:dyDescent="0.3">
      <c r="A202" s="39" t="s">
        <v>660</v>
      </c>
      <c r="B202" s="7" t="s">
        <v>661</v>
      </c>
      <c r="C202" s="42">
        <f>C203</f>
        <v>1004645000</v>
      </c>
      <c r="D202" s="42">
        <f>D203</f>
        <v>251161200</v>
      </c>
      <c r="E202" s="16">
        <f t="shared" si="58"/>
        <v>25</v>
      </c>
    </row>
    <row r="203" spans="1:5" ht="46.8" x14ac:dyDescent="0.3">
      <c r="A203" s="39" t="s">
        <v>492</v>
      </c>
      <c r="B203" s="7" t="s">
        <v>3</v>
      </c>
      <c r="C203" s="42">
        <v>1004645000</v>
      </c>
      <c r="D203" s="42">
        <v>251161200</v>
      </c>
      <c r="E203" s="16">
        <f t="shared" si="58"/>
        <v>25</v>
      </c>
    </row>
    <row r="204" spans="1:5" ht="31.2" x14ac:dyDescent="0.3">
      <c r="A204" s="41" t="s">
        <v>493</v>
      </c>
      <c r="B204" s="5" t="s">
        <v>98</v>
      </c>
      <c r="C204" s="40">
        <f>C205+C207+C209+C211+C212+C214+C215+C217+C219+C221+C223+C225+C227+C229+C231+C233+C235+C237+C239+C241+C243+C245+C247+C249+C251+C253+C255+C257+C259+C261+C263+C265+C267+C269+C271+C273+C275+C277+C279+C281+C283+C284+C285+C287+C289+C291+C293+C295+C297+C298+C300+C302+C304+C306+C308+C310+C312+C314+C315+C317+C319+C321+C323+C325+C327+C329+C331+C333+C334+C336+C338+C340+C341+C343+C345+C347+C349+C351+C353</f>
        <v>16964919012.41</v>
      </c>
      <c r="D204" s="40">
        <f>D205+D207+D209+D211+D212+D214+D215+D217+D219+D221+D223+D225+D227+D229+D231+D233+D235+D237+D239+D241+D243+D245+D247+D249+D251+D253+D255+D257+D259+D261+D263+D265+D267+D269+D271+D273+D275+D277+D279+D281+D283+D284+D285+D287+D289+D291+D293+D295+D297+D298+D300+D302+D304+D306+D308+D310+D312+D314+D315+D317+D319+D321+D323+D325+D327+D329+D331+D333+D334+D336+D338+D340+D341+D343+D345+D347+D349+D351+D353</f>
        <v>1193394434.8699999</v>
      </c>
      <c r="E204" s="20">
        <f t="shared" si="58"/>
        <v>7</v>
      </c>
    </row>
    <row r="205" spans="1:5" s="25" customFormat="1" ht="31.2" x14ac:dyDescent="0.3">
      <c r="A205" s="39" t="s">
        <v>662</v>
      </c>
      <c r="B205" s="26" t="s">
        <v>663</v>
      </c>
      <c r="C205" s="37">
        <f>C206</f>
        <v>198664900</v>
      </c>
      <c r="D205" s="37">
        <f>D206</f>
        <v>0</v>
      </c>
      <c r="E205" s="16">
        <f t="shared" si="58"/>
        <v>0</v>
      </c>
    </row>
    <row r="206" spans="1:5" ht="31.2" x14ac:dyDescent="0.3">
      <c r="A206" s="39" t="s">
        <v>494</v>
      </c>
      <c r="B206" s="7" t="s">
        <v>169</v>
      </c>
      <c r="C206" s="42">
        <v>198664900</v>
      </c>
      <c r="D206" s="42">
        <v>0</v>
      </c>
      <c r="E206" s="16">
        <f t="shared" si="58"/>
        <v>0</v>
      </c>
    </row>
    <row r="207" spans="1:5" s="25" customFormat="1" ht="31.2" x14ac:dyDescent="0.3">
      <c r="A207" s="39" t="s">
        <v>495</v>
      </c>
      <c r="B207" s="27" t="s">
        <v>664</v>
      </c>
      <c r="C207" s="42">
        <f>C208</f>
        <v>124728000</v>
      </c>
      <c r="D207" s="42">
        <f>D208</f>
        <v>1298913.51</v>
      </c>
      <c r="E207" s="16">
        <f t="shared" si="58"/>
        <v>1</v>
      </c>
    </row>
    <row r="208" spans="1:5" ht="31.2" x14ac:dyDescent="0.3">
      <c r="A208" s="39" t="s">
        <v>495</v>
      </c>
      <c r="B208" s="7" t="s">
        <v>275</v>
      </c>
      <c r="C208" s="42">
        <v>124728000</v>
      </c>
      <c r="D208" s="42">
        <v>1298913.51</v>
      </c>
      <c r="E208" s="16">
        <f t="shared" si="58"/>
        <v>1</v>
      </c>
    </row>
    <row r="209" spans="1:5" s="25" customFormat="1" ht="31.2" x14ac:dyDescent="0.3">
      <c r="A209" s="39" t="s">
        <v>666</v>
      </c>
      <c r="B209" s="27" t="s">
        <v>665</v>
      </c>
      <c r="C209" s="42">
        <f>C210</f>
        <v>59006300</v>
      </c>
      <c r="D209" s="42">
        <f>D210</f>
        <v>0</v>
      </c>
      <c r="E209" s="16">
        <f t="shared" si="58"/>
        <v>0</v>
      </c>
    </row>
    <row r="210" spans="1:5" ht="46.8" x14ac:dyDescent="0.3">
      <c r="A210" s="39" t="s">
        <v>496</v>
      </c>
      <c r="B210" s="7" t="s">
        <v>265</v>
      </c>
      <c r="C210" s="42">
        <v>59006300</v>
      </c>
      <c r="D210" s="42">
        <v>0</v>
      </c>
      <c r="E210" s="16">
        <f t="shared" si="58"/>
        <v>0</v>
      </c>
    </row>
    <row r="211" spans="1:5" ht="78" x14ac:dyDescent="0.3">
      <c r="A211" s="39" t="s">
        <v>497</v>
      </c>
      <c r="B211" s="7" t="s">
        <v>292</v>
      </c>
      <c r="C211" s="42">
        <v>280900000</v>
      </c>
      <c r="D211" s="42">
        <v>0</v>
      </c>
      <c r="E211" s="16">
        <f t="shared" si="58"/>
        <v>0</v>
      </c>
    </row>
    <row r="212" spans="1:5" s="25" customFormat="1" ht="31.2" x14ac:dyDescent="0.3">
      <c r="A212" s="39" t="s">
        <v>668</v>
      </c>
      <c r="B212" s="27" t="s">
        <v>667</v>
      </c>
      <c r="C212" s="42">
        <f>C213</f>
        <v>6389500</v>
      </c>
      <c r="D212" s="42">
        <f>D213</f>
        <v>1999161.22</v>
      </c>
      <c r="E212" s="16">
        <f t="shared" si="58"/>
        <v>31.3</v>
      </c>
    </row>
    <row r="213" spans="1:5" ht="31.2" x14ac:dyDescent="0.3">
      <c r="A213" s="39" t="s">
        <v>498</v>
      </c>
      <c r="B213" s="7" t="s">
        <v>192</v>
      </c>
      <c r="C213" s="42">
        <v>6389500</v>
      </c>
      <c r="D213" s="42">
        <v>1999161.22</v>
      </c>
      <c r="E213" s="16">
        <f t="shared" si="58"/>
        <v>31.3</v>
      </c>
    </row>
    <row r="214" spans="1:5" ht="46.8" x14ac:dyDescent="0.3">
      <c r="A214" s="39" t="s">
        <v>499</v>
      </c>
      <c r="B214" s="7" t="s">
        <v>213</v>
      </c>
      <c r="C214" s="42">
        <v>85080400</v>
      </c>
      <c r="D214" s="42">
        <v>85080400</v>
      </c>
      <c r="E214" s="16">
        <f t="shared" si="58"/>
        <v>100</v>
      </c>
    </row>
    <row r="215" spans="1:5" ht="62.4" x14ac:dyDescent="0.3">
      <c r="A215" s="39" t="s">
        <v>669</v>
      </c>
      <c r="B215" s="8" t="s">
        <v>670</v>
      </c>
      <c r="C215" s="42">
        <f>C216</f>
        <v>362700</v>
      </c>
      <c r="D215" s="42">
        <f>D216</f>
        <v>61344.2</v>
      </c>
      <c r="E215" s="16">
        <f t="shared" si="58"/>
        <v>16.899999999999999</v>
      </c>
    </row>
    <row r="216" spans="1:5" ht="78" x14ac:dyDescent="0.3">
      <c r="A216" s="39" t="s">
        <v>500</v>
      </c>
      <c r="B216" s="7" t="s">
        <v>4</v>
      </c>
      <c r="C216" s="42">
        <v>362700</v>
      </c>
      <c r="D216" s="42">
        <v>61344.2</v>
      </c>
      <c r="E216" s="16">
        <f t="shared" si="58"/>
        <v>16.899999999999999</v>
      </c>
    </row>
    <row r="217" spans="1:5" s="25" customFormat="1" ht="46.8" x14ac:dyDescent="0.3">
      <c r="A217" s="39" t="s">
        <v>671</v>
      </c>
      <c r="B217" s="27" t="s">
        <v>672</v>
      </c>
      <c r="C217" s="42">
        <f>C218</f>
        <v>29913100</v>
      </c>
      <c r="D217" s="42">
        <f>D218</f>
        <v>0</v>
      </c>
      <c r="E217" s="16">
        <f t="shared" si="58"/>
        <v>0</v>
      </c>
    </row>
    <row r="218" spans="1:5" s="9" customFormat="1" ht="46.8" x14ac:dyDescent="0.3">
      <c r="A218" s="39" t="s">
        <v>501</v>
      </c>
      <c r="B218" s="7" t="s">
        <v>254</v>
      </c>
      <c r="C218" s="42">
        <v>29913100</v>
      </c>
      <c r="D218" s="42">
        <v>0</v>
      </c>
      <c r="E218" s="16">
        <f t="shared" si="58"/>
        <v>0</v>
      </c>
    </row>
    <row r="219" spans="1:5" s="30" customFormat="1" ht="62.4" x14ac:dyDescent="0.3">
      <c r="A219" s="39" t="s">
        <v>673</v>
      </c>
      <c r="B219" s="27" t="s">
        <v>674</v>
      </c>
      <c r="C219" s="42">
        <f>C220</f>
        <v>10578400</v>
      </c>
      <c r="D219" s="42">
        <f>D220</f>
        <v>0</v>
      </c>
      <c r="E219" s="16">
        <f t="shared" si="58"/>
        <v>0</v>
      </c>
    </row>
    <row r="220" spans="1:5" ht="78" x14ac:dyDescent="0.3">
      <c r="A220" s="39" t="s">
        <v>502</v>
      </c>
      <c r="B220" s="7" t="s">
        <v>271</v>
      </c>
      <c r="C220" s="42">
        <v>10578400</v>
      </c>
      <c r="D220" s="42">
        <v>0</v>
      </c>
      <c r="E220" s="16">
        <f t="shared" si="58"/>
        <v>0</v>
      </c>
    </row>
    <row r="221" spans="1:5" s="25" customFormat="1" ht="109.2" x14ac:dyDescent="0.3">
      <c r="A221" s="39" t="s">
        <v>675</v>
      </c>
      <c r="B221" s="27" t="s">
        <v>676</v>
      </c>
      <c r="C221" s="42">
        <f>C222</f>
        <v>31387500</v>
      </c>
      <c r="D221" s="42">
        <f>D222</f>
        <v>2790000</v>
      </c>
      <c r="E221" s="16">
        <f t="shared" si="58"/>
        <v>8.9</v>
      </c>
    </row>
    <row r="222" spans="1:5" s="10" customFormat="1" ht="109.2" x14ac:dyDescent="0.3">
      <c r="A222" s="39" t="s">
        <v>503</v>
      </c>
      <c r="B222" s="7" t="s">
        <v>215</v>
      </c>
      <c r="C222" s="42">
        <v>31387500</v>
      </c>
      <c r="D222" s="42">
        <v>2790000</v>
      </c>
      <c r="E222" s="16">
        <f t="shared" si="58"/>
        <v>8.9</v>
      </c>
    </row>
    <row r="223" spans="1:5" s="31" customFormat="1" ht="78" x14ac:dyDescent="0.3">
      <c r="A223" s="39" t="s">
        <v>677</v>
      </c>
      <c r="B223" s="27" t="s">
        <v>678</v>
      </c>
      <c r="C223" s="42">
        <f>C224</f>
        <v>3720000</v>
      </c>
      <c r="D223" s="42">
        <f>D224</f>
        <v>0</v>
      </c>
      <c r="E223" s="16">
        <f t="shared" si="58"/>
        <v>0</v>
      </c>
    </row>
    <row r="224" spans="1:5" s="10" customFormat="1" ht="78" x14ac:dyDescent="0.3">
      <c r="A224" s="39" t="s">
        <v>504</v>
      </c>
      <c r="B224" s="7" t="s">
        <v>287</v>
      </c>
      <c r="C224" s="42">
        <v>3720000</v>
      </c>
      <c r="D224" s="42">
        <v>0</v>
      </c>
      <c r="E224" s="16">
        <f t="shared" si="58"/>
        <v>0</v>
      </c>
    </row>
    <row r="225" spans="1:5" s="31" customFormat="1" ht="62.4" x14ac:dyDescent="0.3">
      <c r="A225" s="39" t="s">
        <v>679</v>
      </c>
      <c r="B225" s="27" t="s">
        <v>680</v>
      </c>
      <c r="C225" s="42">
        <f>C226</f>
        <v>102300000</v>
      </c>
      <c r="D225" s="42">
        <f>D226</f>
        <v>0</v>
      </c>
      <c r="E225" s="16">
        <f t="shared" si="58"/>
        <v>0</v>
      </c>
    </row>
    <row r="226" spans="1:5" s="10" customFormat="1" ht="62.4" x14ac:dyDescent="0.3">
      <c r="A226" s="39" t="s">
        <v>505</v>
      </c>
      <c r="B226" s="7" t="s">
        <v>266</v>
      </c>
      <c r="C226" s="42">
        <v>102300000</v>
      </c>
      <c r="D226" s="42">
        <v>0</v>
      </c>
      <c r="E226" s="16">
        <f t="shared" si="58"/>
        <v>0</v>
      </c>
    </row>
    <row r="227" spans="1:5" ht="31.2" x14ac:dyDescent="0.3">
      <c r="A227" s="39" t="s">
        <v>681</v>
      </c>
      <c r="B227" s="7" t="s">
        <v>682</v>
      </c>
      <c r="C227" s="42">
        <f>C228</f>
        <v>8787300</v>
      </c>
      <c r="D227" s="42">
        <f>D228</f>
        <v>0</v>
      </c>
      <c r="E227" s="16">
        <f t="shared" si="58"/>
        <v>0</v>
      </c>
    </row>
    <row r="228" spans="1:5" s="9" customFormat="1" ht="46.8" x14ac:dyDescent="0.3">
      <c r="A228" s="39" t="s">
        <v>506</v>
      </c>
      <c r="B228" s="7" t="s">
        <v>255</v>
      </c>
      <c r="C228" s="42">
        <v>8787300</v>
      </c>
      <c r="D228" s="42">
        <v>0</v>
      </c>
      <c r="E228" s="16">
        <f t="shared" si="58"/>
        <v>0</v>
      </c>
    </row>
    <row r="229" spans="1:5" s="30" customFormat="1" ht="31.2" x14ac:dyDescent="0.3">
      <c r="A229" s="39" t="s">
        <v>683</v>
      </c>
      <c r="B229" s="27" t="s">
        <v>684</v>
      </c>
      <c r="C229" s="42">
        <f>C230</f>
        <v>309432200</v>
      </c>
      <c r="D229" s="42">
        <f>D230</f>
        <v>0</v>
      </c>
      <c r="E229" s="16">
        <f t="shared" si="58"/>
        <v>0</v>
      </c>
    </row>
    <row r="230" spans="1:5" s="10" customFormat="1" ht="31.2" x14ac:dyDescent="0.3">
      <c r="A230" s="39" t="s">
        <v>507</v>
      </c>
      <c r="B230" s="7" t="s">
        <v>256</v>
      </c>
      <c r="C230" s="42">
        <v>309432200</v>
      </c>
      <c r="D230" s="42">
        <v>0</v>
      </c>
      <c r="E230" s="16">
        <f t="shared" si="58"/>
        <v>0</v>
      </c>
    </row>
    <row r="231" spans="1:5" s="10" customFormat="1" ht="31.2" x14ac:dyDescent="0.3">
      <c r="A231" s="39" t="s">
        <v>685</v>
      </c>
      <c r="B231" s="7" t="s">
        <v>686</v>
      </c>
      <c r="C231" s="42">
        <f>C232</f>
        <v>441675200</v>
      </c>
      <c r="D231" s="42">
        <f>D232</f>
        <v>108720047.5</v>
      </c>
      <c r="E231" s="16">
        <f t="shared" si="58"/>
        <v>24.6</v>
      </c>
    </row>
    <row r="232" spans="1:5" s="10" customFormat="1" ht="31.2" x14ac:dyDescent="0.3">
      <c r="A232" s="39" t="s">
        <v>508</v>
      </c>
      <c r="B232" s="7" t="s">
        <v>206</v>
      </c>
      <c r="C232" s="42">
        <v>441675200</v>
      </c>
      <c r="D232" s="42">
        <v>108720047.5</v>
      </c>
      <c r="E232" s="16">
        <f t="shared" si="58"/>
        <v>24.6</v>
      </c>
    </row>
    <row r="233" spans="1:5" s="31" customFormat="1" ht="62.4" x14ac:dyDescent="0.3">
      <c r="A233" s="39" t="s">
        <v>687</v>
      </c>
      <c r="B233" s="27" t="s">
        <v>688</v>
      </c>
      <c r="C233" s="42">
        <f>C234</f>
        <v>82601000</v>
      </c>
      <c r="D233" s="42">
        <f>D234</f>
        <v>16104243.27</v>
      </c>
      <c r="E233" s="16">
        <f t="shared" si="58"/>
        <v>19.5</v>
      </c>
    </row>
    <row r="234" spans="1:5" s="9" customFormat="1" ht="62.4" x14ac:dyDescent="0.3">
      <c r="A234" s="39" t="s">
        <v>509</v>
      </c>
      <c r="B234" s="7" t="s">
        <v>191</v>
      </c>
      <c r="C234" s="42">
        <v>82601000</v>
      </c>
      <c r="D234" s="42">
        <v>16104243.27</v>
      </c>
      <c r="E234" s="16">
        <f t="shared" si="58"/>
        <v>19.5</v>
      </c>
    </row>
    <row r="235" spans="1:5" s="30" customFormat="1" ht="15.6" x14ac:dyDescent="0.3">
      <c r="A235" s="39" t="s">
        <v>689</v>
      </c>
      <c r="B235" s="27" t="s">
        <v>690</v>
      </c>
      <c r="C235" s="42">
        <f>C236</f>
        <v>35346900</v>
      </c>
      <c r="D235" s="42">
        <f>D236</f>
        <v>0</v>
      </c>
      <c r="E235" s="16">
        <f t="shared" si="58"/>
        <v>0</v>
      </c>
    </row>
    <row r="236" spans="1:5" s="10" customFormat="1" ht="31.2" x14ac:dyDescent="0.3">
      <c r="A236" s="39" t="s">
        <v>510</v>
      </c>
      <c r="B236" s="7" t="s">
        <v>101</v>
      </c>
      <c r="C236" s="42">
        <v>35346900</v>
      </c>
      <c r="D236" s="42">
        <v>0</v>
      </c>
      <c r="E236" s="16">
        <f t="shared" si="58"/>
        <v>0</v>
      </c>
    </row>
    <row r="237" spans="1:5" s="31" customFormat="1" ht="31.2" x14ac:dyDescent="0.3">
      <c r="A237" s="39" t="s">
        <v>691</v>
      </c>
      <c r="B237" s="27" t="s">
        <v>692</v>
      </c>
      <c r="C237" s="42">
        <f>C238</f>
        <v>11750200</v>
      </c>
      <c r="D237" s="42">
        <f>D238</f>
        <v>0</v>
      </c>
      <c r="E237" s="16">
        <f t="shared" si="58"/>
        <v>0</v>
      </c>
    </row>
    <row r="238" spans="1:5" s="10" customFormat="1" ht="46.8" x14ac:dyDescent="0.3">
      <c r="A238" s="39" t="s">
        <v>511</v>
      </c>
      <c r="B238" s="7" t="s">
        <v>5</v>
      </c>
      <c r="C238" s="42">
        <v>11750200</v>
      </c>
      <c r="D238" s="42">
        <v>0</v>
      </c>
      <c r="E238" s="16">
        <f t="shared" si="58"/>
        <v>0</v>
      </c>
    </row>
    <row r="239" spans="1:5" s="31" customFormat="1" ht="62.4" x14ac:dyDescent="0.3">
      <c r="A239" s="39" t="s">
        <v>693</v>
      </c>
      <c r="B239" s="27" t="s">
        <v>694</v>
      </c>
      <c r="C239" s="42">
        <f>C240</f>
        <v>17753600</v>
      </c>
      <c r="D239" s="42">
        <f>D240</f>
        <v>0</v>
      </c>
      <c r="E239" s="16">
        <f t="shared" si="58"/>
        <v>0</v>
      </c>
    </row>
    <row r="240" spans="1:5" ht="62.4" x14ac:dyDescent="0.3">
      <c r="A240" s="39" t="s">
        <v>512</v>
      </c>
      <c r="B240" s="7" t="s">
        <v>291</v>
      </c>
      <c r="C240" s="42">
        <v>17753600</v>
      </c>
      <c r="D240" s="42">
        <v>0</v>
      </c>
      <c r="E240" s="16">
        <f t="shared" si="58"/>
        <v>0</v>
      </c>
    </row>
    <row r="241" spans="1:5" s="25" customFormat="1" ht="109.2" x14ac:dyDescent="0.3">
      <c r="A241" s="39" t="s">
        <v>695</v>
      </c>
      <c r="B241" s="27" t="s">
        <v>696</v>
      </c>
      <c r="C241" s="42">
        <f>C242</f>
        <v>341964900</v>
      </c>
      <c r="D241" s="42">
        <f>D242</f>
        <v>0</v>
      </c>
      <c r="E241" s="16">
        <f t="shared" si="58"/>
        <v>0</v>
      </c>
    </row>
    <row r="242" spans="1:5" ht="109.2" x14ac:dyDescent="0.3">
      <c r="A242" s="39" t="s">
        <v>513</v>
      </c>
      <c r="B242" s="7" t="s">
        <v>288</v>
      </c>
      <c r="C242" s="42">
        <v>341964900</v>
      </c>
      <c r="D242" s="42">
        <v>0</v>
      </c>
      <c r="E242" s="16">
        <f t="shared" si="58"/>
        <v>0</v>
      </c>
    </row>
    <row r="243" spans="1:5" s="25" customFormat="1" ht="78" x14ac:dyDescent="0.3">
      <c r="A243" s="39" t="s">
        <v>697</v>
      </c>
      <c r="B243" s="27" t="s">
        <v>698</v>
      </c>
      <c r="C243" s="42">
        <f>C244</f>
        <v>27067800</v>
      </c>
      <c r="D243" s="42">
        <f>D244</f>
        <v>27062205.989999998</v>
      </c>
      <c r="E243" s="16">
        <f t="shared" si="58"/>
        <v>100</v>
      </c>
    </row>
    <row r="244" spans="1:5" s="10" customFormat="1" ht="93.6" x14ac:dyDescent="0.3">
      <c r="A244" s="39" t="s">
        <v>514</v>
      </c>
      <c r="B244" s="7" t="s">
        <v>223</v>
      </c>
      <c r="C244" s="42">
        <v>27067800</v>
      </c>
      <c r="D244" s="42">
        <v>27062205.989999998</v>
      </c>
      <c r="E244" s="16">
        <f t="shared" si="58"/>
        <v>100</v>
      </c>
    </row>
    <row r="245" spans="1:5" s="31" customFormat="1" ht="140.4" x14ac:dyDescent="0.3">
      <c r="A245" s="39" t="s">
        <v>699</v>
      </c>
      <c r="B245" s="27" t="s">
        <v>700</v>
      </c>
      <c r="C245" s="42">
        <f>C246</f>
        <v>4411300</v>
      </c>
      <c r="D245" s="42">
        <f>D246</f>
        <v>735227.04</v>
      </c>
      <c r="E245" s="16">
        <f t="shared" si="58"/>
        <v>16.7</v>
      </c>
    </row>
    <row r="246" spans="1:5" s="10" customFormat="1" ht="156" x14ac:dyDescent="0.3">
      <c r="A246" s="39" t="s">
        <v>515</v>
      </c>
      <c r="B246" s="7" t="s">
        <v>224</v>
      </c>
      <c r="C246" s="42">
        <v>4411300</v>
      </c>
      <c r="D246" s="42">
        <v>735227.04</v>
      </c>
      <c r="E246" s="16">
        <f t="shared" si="58"/>
        <v>16.7</v>
      </c>
    </row>
    <row r="247" spans="1:5" s="31" customFormat="1" ht="31.2" x14ac:dyDescent="0.3">
      <c r="A247" s="39" t="s">
        <v>701</v>
      </c>
      <c r="B247" s="27" t="s">
        <v>702</v>
      </c>
      <c r="C247" s="42">
        <f>C248</f>
        <v>19316500</v>
      </c>
      <c r="D247" s="42">
        <f>D248</f>
        <v>0</v>
      </c>
      <c r="E247" s="16">
        <f t="shared" si="58"/>
        <v>0</v>
      </c>
    </row>
    <row r="248" spans="1:5" s="10" customFormat="1" ht="31.2" x14ac:dyDescent="0.3">
      <c r="A248" s="39" t="s">
        <v>516</v>
      </c>
      <c r="B248" s="7" t="s">
        <v>6</v>
      </c>
      <c r="C248" s="42">
        <v>19316500</v>
      </c>
      <c r="D248" s="42">
        <v>0</v>
      </c>
      <c r="E248" s="16">
        <f t="shared" si="58"/>
        <v>0</v>
      </c>
    </row>
    <row r="249" spans="1:5" s="31" customFormat="1" ht="93.6" x14ac:dyDescent="0.3">
      <c r="A249" s="39" t="s">
        <v>703</v>
      </c>
      <c r="B249" s="27" t="s">
        <v>704</v>
      </c>
      <c r="C249" s="42">
        <f>C250</f>
        <v>7288900</v>
      </c>
      <c r="D249" s="42">
        <f>D250</f>
        <v>0</v>
      </c>
      <c r="E249" s="16">
        <f t="shared" si="58"/>
        <v>0</v>
      </c>
    </row>
    <row r="250" spans="1:5" s="10" customFormat="1" ht="93.6" x14ac:dyDescent="0.3">
      <c r="A250" s="39" t="s">
        <v>517</v>
      </c>
      <c r="B250" s="7" t="s">
        <v>276</v>
      </c>
      <c r="C250" s="42">
        <v>7288900</v>
      </c>
      <c r="D250" s="42">
        <v>0</v>
      </c>
      <c r="E250" s="16">
        <f t="shared" si="58"/>
        <v>0</v>
      </c>
    </row>
    <row r="251" spans="1:5" s="10" customFormat="1" ht="78" x14ac:dyDescent="0.3">
      <c r="A251" s="39" t="s">
        <v>705</v>
      </c>
      <c r="B251" s="7" t="s">
        <v>706</v>
      </c>
      <c r="C251" s="42">
        <f>C252</f>
        <v>1860000</v>
      </c>
      <c r="D251" s="42">
        <f>D252</f>
        <v>0</v>
      </c>
      <c r="E251" s="16">
        <f t="shared" si="58"/>
        <v>0</v>
      </c>
    </row>
    <row r="252" spans="1:5" s="10" customFormat="1" ht="78" x14ac:dyDescent="0.3">
      <c r="A252" s="39" t="s">
        <v>518</v>
      </c>
      <c r="B252" s="11" t="s">
        <v>170</v>
      </c>
      <c r="C252" s="42">
        <v>1860000</v>
      </c>
      <c r="D252" s="42">
        <v>0</v>
      </c>
      <c r="E252" s="16">
        <f t="shared" si="58"/>
        <v>0</v>
      </c>
    </row>
    <row r="253" spans="1:5" ht="93.6" x14ac:dyDescent="0.3">
      <c r="A253" s="39" t="s">
        <v>707</v>
      </c>
      <c r="B253" s="7" t="s">
        <v>708</v>
      </c>
      <c r="C253" s="42">
        <f>C254</f>
        <v>120444900</v>
      </c>
      <c r="D253" s="42">
        <f>D254</f>
        <v>0</v>
      </c>
      <c r="E253" s="16">
        <f t="shared" si="58"/>
        <v>0</v>
      </c>
    </row>
    <row r="254" spans="1:5" ht="93.6" x14ac:dyDescent="0.3">
      <c r="A254" s="39" t="s">
        <v>519</v>
      </c>
      <c r="B254" s="7" t="s">
        <v>269</v>
      </c>
      <c r="C254" s="42">
        <v>120444900</v>
      </c>
      <c r="D254" s="42">
        <v>0</v>
      </c>
      <c r="E254" s="16">
        <f t="shared" si="58"/>
        <v>0</v>
      </c>
    </row>
    <row r="255" spans="1:5" ht="62.4" x14ac:dyDescent="0.3">
      <c r="A255" s="39" t="s">
        <v>709</v>
      </c>
      <c r="B255" s="23" t="s">
        <v>710</v>
      </c>
      <c r="C255" s="42">
        <f>C256</f>
        <v>3200000</v>
      </c>
      <c r="D255" s="42">
        <f>D256</f>
        <v>0</v>
      </c>
      <c r="E255" s="16">
        <f t="shared" si="58"/>
        <v>0</v>
      </c>
    </row>
    <row r="256" spans="1:5" s="10" customFormat="1" ht="78" x14ac:dyDescent="0.3">
      <c r="A256" s="39" t="s">
        <v>520</v>
      </c>
      <c r="B256" s="7" t="s">
        <v>171</v>
      </c>
      <c r="C256" s="42">
        <v>3200000</v>
      </c>
      <c r="D256" s="42">
        <v>0</v>
      </c>
      <c r="E256" s="16">
        <f t="shared" si="58"/>
        <v>0</v>
      </c>
    </row>
    <row r="257" spans="1:5" s="31" customFormat="1" ht="31.2" x14ac:dyDescent="0.3">
      <c r="A257" s="39" t="s">
        <v>711</v>
      </c>
      <c r="B257" s="27" t="s">
        <v>712</v>
      </c>
      <c r="C257" s="42">
        <f>C258</f>
        <v>20530800</v>
      </c>
      <c r="D257" s="42">
        <f>D258</f>
        <v>301430800</v>
      </c>
      <c r="E257" s="16">
        <f t="shared" si="58"/>
        <v>1468.2</v>
      </c>
    </row>
    <row r="258" spans="1:5" s="10" customFormat="1" ht="31.2" x14ac:dyDescent="0.3">
      <c r="A258" s="39" t="s">
        <v>521</v>
      </c>
      <c r="B258" s="7" t="s">
        <v>246</v>
      </c>
      <c r="C258" s="42">
        <v>20530800</v>
      </c>
      <c r="D258" s="42">
        <v>301430800</v>
      </c>
      <c r="E258" s="16">
        <f t="shared" si="58"/>
        <v>1468.2</v>
      </c>
    </row>
    <row r="259" spans="1:5" s="10" customFormat="1" ht="46.8" x14ac:dyDescent="0.3">
      <c r="A259" s="39" t="s">
        <v>713</v>
      </c>
      <c r="B259" s="7" t="s">
        <v>714</v>
      </c>
      <c r="C259" s="42">
        <f>C260</f>
        <v>4777700</v>
      </c>
      <c r="D259" s="42">
        <f>D260</f>
        <v>0</v>
      </c>
      <c r="E259" s="16">
        <f t="shared" si="58"/>
        <v>0</v>
      </c>
    </row>
    <row r="260" spans="1:5" s="10" customFormat="1" ht="46.8" x14ac:dyDescent="0.3">
      <c r="A260" s="39" t="s">
        <v>522</v>
      </c>
      <c r="B260" s="7" t="s">
        <v>247</v>
      </c>
      <c r="C260" s="42">
        <v>4777700</v>
      </c>
      <c r="D260" s="42">
        <v>0</v>
      </c>
      <c r="E260" s="16">
        <f t="shared" si="58"/>
        <v>0</v>
      </c>
    </row>
    <row r="261" spans="1:5" s="31" customFormat="1" ht="78" x14ac:dyDescent="0.3">
      <c r="A261" s="39" t="s">
        <v>715</v>
      </c>
      <c r="B261" s="27" t="s">
        <v>716</v>
      </c>
      <c r="C261" s="42">
        <f>C262</f>
        <v>200000000</v>
      </c>
      <c r="D261" s="42">
        <f>D262</f>
        <v>200000000</v>
      </c>
      <c r="E261" s="16">
        <f t="shared" si="58"/>
        <v>100</v>
      </c>
    </row>
    <row r="262" spans="1:5" ht="93.6" x14ac:dyDescent="0.3">
      <c r="A262" s="39" t="s">
        <v>523</v>
      </c>
      <c r="B262" s="7" t="s">
        <v>274</v>
      </c>
      <c r="C262" s="42">
        <v>200000000</v>
      </c>
      <c r="D262" s="42">
        <v>200000000</v>
      </c>
      <c r="E262" s="16">
        <f t="shared" si="58"/>
        <v>100</v>
      </c>
    </row>
    <row r="263" spans="1:5" s="25" customFormat="1" ht="46.8" x14ac:dyDescent="0.3">
      <c r="A263" s="39" t="s">
        <v>717</v>
      </c>
      <c r="B263" s="27" t="s">
        <v>718</v>
      </c>
      <c r="C263" s="42">
        <f>C264</f>
        <v>626125100</v>
      </c>
      <c r="D263" s="42">
        <f>D264</f>
        <v>120823858.23</v>
      </c>
      <c r="E263" s="16">
        <f t="shared" si="58"/>
        <v>19.3</v>
      </c>
    </row>
    <row r="264" spans="1:5" ht="62.4" x14ac:dyDescent="0.3">
      <c r="A264" s="39" t="s">
        <v>524</v>
      </c>
      <c r="B264" s="7" t="s">
        <v>150</v>
      </c>
      <c r="C264" s="42">
        <v>626125100</v>
      </c>
      <c r="D264" s="42">
        <v>120823858.23</v>
      </c>
      <c r="E264" s="16">
        <f t="shared" si="58"/>
        <v>19.3</v>
      </c>
    </row>
    <row r="265" spans="1:5" s="25" customFormat="1" ht="46.8" x14ac:dyDescent="0.3">
      <c r="A265" s="39" t="s">
        <v>719</v>
      </c>
      <c r="B265" s="27" t="s">
        <v>720</v>
      </c>
      <c r="C265" s="42">
        <f>C266</f>
        <v>264245700</v>
      </c>
      <c r="D265" s="42">
        <f>D266</f>
        <v>12642301.99</v>
      </c>
      <c r="E265" s="16">
        <f t="shared" ref="E265:E328" si="59">D265/C265*100</f>
        <v>4.8</v>
      </c>
    </row>
    <row r="266" spans="1:5" ht="62.4" x14ac:dyDescent="0.3">
      <c r="A266" s="39" t="s">
        <v>525</v>
      </c>
      <c r="B266" s="7" t="s">
        <v>231</v>
      </c>
      <c r="C266" s="42">
        <v>264245700</v>
      </c>
      <c r="D266" s="42">
        <v>12642301.99</v>
      </c>
      <c r="E266" s="16">
        <f t="shared" si="59"/>
        <v>4.8</v>
      </c>
    </row>
    <row r="267" spans="1:5" ht="46.8" x14ac:dyDescent="0.3">
      <c r="A267" s="39" t="s">
        <v>721</v>
      </c>
      <c r="B267" s="7" t="s">
        <v>722</v>
      </c>
      <c r="C267" s="42">
        <f>C268</f>
        <v>168362200</v>
      </c>
      <c r="D267" s="42">
        <f>D268</f>
        <v>0</v>
      </c>
      <c r="E267" s="16">
        <f t="shared" si="59"/>
        <v>0</v>
      </c>
    </row>
    <row r="268" spans="1:5" ht="62.4" x14ac:dyDescent="0.3">
      <c r="A268" s="39" t="s">
        <v>526</v>
      </c>
      <c r="B268" s="7" t="s">
        <v>228</v>
      </c>
      <c r="C268" s="42">
        <v>168362200</v>
      </c>
      <c r="D268" s="42">
        <v>0</v>
      </c>
      <c r="E268" s="16">
        <f t="shared" si="59"/>
        <v>0</v>
      </c>
    </row>
    <row r="269" spans="1:5" s="25" customFormat="1" ht="46.8" x14ac:dyDescent="0.3">
      <c r="A269" s="39" t="s">
        <v>723</v>
      </c>
      <c r="B269" s="27" t="s">
        <v>724</v>
      </c>
      <c r="C269" s="42">
        <f>C270</f>
        <v>213059000</v>
      </c>
      <c r="D269" s="42">
        <f>D270</f>
        <v>0</v>
      </c>
      <c r="E269" s="16">
        <f t="shared" si="59"/>
        <v>0</v>
      </c>
    </row>
    <row r="270" spans="1:5" ht="62.4" x14ac:dyDescent="0.3">
      <c r="A270" s="39" t="s">
        <v>527</v>
      </c>
      <c r="B270" s="27" t="s">
        <v>225</v>
      </c>
      <c r="C270" s="42">
        <v>213059000</v>
      </c>
      <c r="D270" s="42">
        <v>0</v>
      </c>
      <c r="E270" s="16">
        <f t="shared" si="59"/>
        <v>0</v>
      </c>
    </row>
    <row r="271" spans="1:5" s="25" customFormat="1" ht="19.8" customHeight="1" x14ac:dyDescent="0.3">
      <c r="A271" s="39" t="s">
        <v>725</v>
      </c>
      <c r="B271" s="27" t="s">
        <v>726</v>
      </c>
      <c r="C271" s="42">
        <f>C272</f>
        <v>233382000</v>
      </c>
      <c r="D271" s="42">
        <f>D272</f>
        <v>3229918.23</v>
      </c>
      <c r="E271" s="16">
        <f t="shared" si="59"/>
        <v>1.4</v>
      </c>
    </row>
    <row r="272" spans="1:5" ht="31.2" x14ac:dyDescent="0.3">
      <c r="A272" s="39" t="s">
        <v>528</v>
      </c>
      <c r="B272" s="19" t="s">
        <v>226</v>
      </c>
      <c r="C272" s="42">
        <v>233382000</v>
      </c>
      <c r="D272" s="42">
        <v>3229918.23</v>
      </c>
      <c r="E272" s="16">
        <f t="shared" si="59"/>
        <v>1.4</v>
      </c>
    </row>
    <row r="273" spans="1:5" ht="46.8" x14ac:dyDescent="0.3">
      <c r="A273" s="39" t="s">
        <v>727</v>
      </c>
      <c r="B273" s="27" t="s">
        <v>728</v>
      </c>
      <c r="C273" s="42">
        <f>C274</f>
        <v>12700000</v>
      </c>
      <c r="D273" s="42">
        <f>D274</f>
        <v>6387993.6299999999</v>
      </c>
      <c r="E273" s="16">
        <f t="shared" si="59"/>
        <v>50.3</v>
      </c>
    </row>
    <row r="274" spans="1:5" ht="46.8" x14ac:dyDescent="0.3">
      <c r="A274" s="39" t="s">
        <v>529</v>
      </c>
      <c r="B274" s="27" t="s">
        <v>263</v>
      </c>
      <c r="C274" s="42">
        <v>12700000</v>
      </c>
      <c r="D274" s="42">
        <v>6387993.6299999999</v>
      </c>
      <c r="E274" s="16">
        <f t="shared" si="59"/>
        <v>50.3</v>
      </c>
    </row>
    <row r="275" spans="1:5" s="25" customFormat="1" ht="46.8" x14ac:dyDescent="0.3">
      <c r="A275" s="39" t="s">
        <v>729</v>
      </c>
      <c r="B275" s="27" t="s">
        <v>730</v>
      </c>
      <c r="C275" s="42">
        <f>C276</f>
        <v>161415800</v>
      </c>
      <c r="D275" s="42">
        <f>D276</f>
        <v>0</v>
      </c>
      <c r="E275" s="16">
        <f t="shared" si="59"/>
        <v>0</v>
      </c>
    </row>
    <row r="276" spans="1:5" s="10" customFormat="1" ht="46.8" x14ac:dyDescent="0.3">
      <c r="A276" s="39" t="s">
        <v>530</v>
      </c>
      <c r="B276" s="27" t="s">
        <v>187</v>
      </c>
      <c r="C276" s="42">
        <v>161415800</v>
      </c>
      <c r="D276" s="42">
        <v>0</v>
      </c>
      <c r="E276" s="16">
        <f t="shared" si="59"/>
        <v>0</v>
      </c>
    </row>
    <row r="277" spans="1:5" s="31" customFormat="1" ht="31.2" x14ac:dyDescent="0.3">
      <c r="A277" s="39" t="s">
        <v>731</v>
      </c>
      <c r="B277" s="27" t="s">
        <v>732</v>
      </c>
      <c r="C277" s="42">
        <f>C278</f>
        <v>570810800</v>
      </c>
      <c r="D277" s="42">
        <f>D278</f>
        <v>0</v>
      </c>
      <c r="E277" s="16">
        <f t="shared" si="59"/>
        <v>0</v>
      </c>
    </row>
    <row r="278" spans="1:5" ht="31.2" x14ac:dyDescent="0.3">
      <c r="A278" s="39" t="s">
        <v>531</v>
      </c>
      <c r="B278" s="7" t="s">
        <v>172</v>
      </c>
      <c r="C278" s="42">
        <v>570810800</v>
      </c>
      <c r="D278" s="42">
        <v>0</v>
      </c>
      <c r="E278" s="16">
        <f t="shared" si="59"/>
        <v>0</v>
      </c>
    </row>
    <row r="279" spans="1:5" s="25" customFormat="1" ht="31.2" x14ac:dyDescent="0.3">
      <c r="A279" s="39" t="s">
        <v>733</v>
      </c>
      <c r="B279" s="27" t="s">
        <v>734</v>
      </c>
      <c r="C279" s="42">
        <f>C280</f>
        <v>163377700</v>
      </c>
      <c r="D279" s="42">
        <f>D280</f>
        <v>0</v>
      </c>
      <c r="E279" s="16">
        <f t="shared" si="59"/>
        <v>0</v>
      </c>
    </row>
    <row r="280" spans="1:5" s="9" customFormat="1" ht="31.2" x14ac:dyDescent="0.3">
      <c r="A280" s="39" t="s">
        <v>532</v>
      </c>
      <c r="B280" s="7" t="s">
        <v>161</v>
      </c>
      <c r="C280" s="42">
        <v>163377700</v>
      </c>
      <c r="D280" s="42">
        <v>0</v>
      </c>
      <c r="E280" s="16">
        <f t="shared" si="59"/>
        <v>0</v>
      </c>
    </row>
    <row r="281" spans="1:5" s="30" customFormat="1" ht="62.4" x14ac:dyDescent="0.3">
      <c r="A281" s="39" t="s">
        <v>735</v>
      </c>
      <c r="B281" s="27" t="s">
        <v>736</v>
      </c>
      <c r="C281" s="42">
        <f>C282</f>
        <v>23048600</v>
      </c>
      <c r="D281" s="42">
        <f>D282</f>
        <v>23048600</v>
      </c>
      <c r="E281" s="16">
        <f t="shared" si="59"/>
        <v>100</v>
      </c>
    </row>
    <row r="282" spans="1:5" s="9" customFormat="1" ht="78" x14ac:dyDescent="0.3">
      <c r="A282" s="39" t="s">
        <v>533</v>
      </c>
      <c r="B282" s="7" t="s">
        <v>173</v>
      </c>
      <c r="C282" s="42">
        <v>23048600</v>
      </c>
      <c r="D282" s="42">
        <v>23048600</v>
      </c>
      <c r="E282" s="16">
        <f t="shared" si="59"/>
        <v>100</v>
      </c>
    </row>
    <row r="283" spans="1:5" s="10" customFormat="1" ht="62.4" x14ac:dyDescent="0.3">
      <c r="A283" s="39" t="s">
        <v>534</v>
      </c>
      <c r="B283" s="7" t="s">
        <v>188</v>
      </c>
      <c r="C283" s="42">
        <v>19539800</v>
      </c>
      <c r="D283" s="42">
        <v>0</v>
      </c>
      <c r="E283" s="16">
        <f t="shared" si="59"/>
        <v>0</v>
      </c>
    </row>
    <row r="284" spans="1:5" s="10" customFormat="1" ht="46.8" x14ac:dyDescent="0.3">
      <c r="A284" s="39" t="s">
        <v>535</v>
      </c>
      <c r="B284" s="7" t="s">
        <v>149</v>
      </c>
      <c r="C284" s="42">
        <v>403394300</v>
      </c>
      <c r="D284" s="42">
        <v>22735072.949999999</v>
      </c>
      <c r="E284" s="16">
        <f t="shared" si="59"/>
        <v>5.6</v>
      </c>
    </row>
    <row r="285" spans="1:5" s="31" customFormat="1" ht="62.4" x14ac:dyDescent="0.3">
      <c r="A285" s="39" t="s">
        <v>737</v>
      </c>
      <c r="B285" s="27" t="s">
        <v>738</v>
      </c>
      <c r="C285" s="42">
        <f>C286</f>
        <v>30680900</v>
      </c>
      <c r="D285" s="42">
        <f>D286</f>
        <v>0</v>
      </c>
      <c r="E285" s="16">
        <f t="shared" si="59"/>
        <v>0</v>
      </c>
    </row>
    <row r="286" spans="1:5" s="10" customFormat="1" ht="62.4" x14ac:dyDescent="0.3">
      <c r="A286" s="39" t="s">
        <v>536</v>
      </c>
      <c r="B286" s="7" t="s">
        <v>185</v>
      </c>
      <c r="C286" s="42">
        <v>30680900</v>
      </c>
      <c r="D286" s="42">
        <v>0</v>
      </c>
      <c r="E286" s="16">
        <f t="shared" si="59"/>
        <v>0</v>
      </c>
    </row>
    <row r="287" spans="1:5" s="31" customFormat="1" ht="46.8" x14ac:dyDescent="0.3">
      <c r="A287" s="39" t="s">
        <v>739</v>
      </c>
      <c r="B287" s="27" t="s">
        <v>740</v>
      </c>
      <c r="C287" s="42">
        <f>C288</f>
        <v>244929200</v>
      </c>
      <c r="D287" s="42">
        <f>D288</f>
        <v>0</v>
      </c>
      <c r="E287" s="16">
        <f t="shared" si="59"/>
        <v>0</v>
      </c>
    </row>
    <row r="288" spans="1:5" s="10" customFormat="1" ht="62.4" x14ac:dyDescent="0.3">
      <c r="A288" s="39" t="s">
        <v>537</v>
      </c>
      <c r="B288" s="7" t="s">
        <v>207</v>
      </c>
      <c r="C288" s="42">
        <v>244929200</v>
      </c>
      <c r="D288" s="42">
        <v>0</v>
      </c>
      <c r="E288" s="16">
        <f t="shared" si="59"/>
        <v>0</v>
      </c>
    </row>
    <row r="289" spans="1:5" s="31" customFormat="1" ht="31.2" x14ac:dyDescent="0.3">
      <c r="A289" s="39" t="s">
        <v>741</v>
      </c>
      <c r="B289" s="27" t="s">
        <v>742</v>
      </c>
      <c r="C289" s="42">
        <f>C290</f>
        <v>2456523300</v>
      </c>
      <c r="D289" s="42">
        <f>D290</f>
        <v>0</v>
      </c>
      <c r="E289" s="16">
        <f t="shared" si="59"/>
        <v>0</v>
      </c>
    </row>
    <row r="290" spans="1:5" s="10" customFormat="1" ht="46.8" x14ac:dyDescent="0.3">
      <c r="A290" s="39" t="s">
        <v>538</v>
      </c>
      <c r="B290" s="7" t="s">
        <v>153</v>
      </c>
      <c r="C290" s="42">
        <v>2456523300</v>
      </c>
      <c r="D290" s="42">
        <v>0</v>
      </c>
      <c r="E290" s="16">
        <f t="shared" si="59"/>
        <v>0</v>
      </c>
    </row>
    <row r="291" spans="1:5" s="31" customFormat="1" ht="15.6" x14ac:dyDescent="0.3">
      <c r="A291" s="39" t="s">
        <v>743</v>
      </c>
      <c r="B291" s="27" t="s">
        <v>744</v>
      </c>
      <c r="C291" s="42">
        <f>C292</f>
        <v>123856200</v>
      </c>
      <c r="D291" s="42">
        <f>D292</f>
        <v>0</v>
      </c>
      <c r="E291" s="16">
        <f t="shared" si="59"/>
        <v>0</v>
      </c>
    </row>
    <row r="292" spans="1:5" s="10" customFormat="1" ht="31.2" x14ac:dyDescent="0.3">
      <c r="A292" s="39" t="s">
        <v>539</v>
      </c>
      <c r="B292" s="7" t="s">
        <v>289</v>
      </c>
      <c r="C292" s="42">
        <v>123856200</v>
      </c>
      <c r="D292" s="42">
        <v>0</v>
      </c>
      <c r="E292" s="16">
        <f t="shared" si="59"/>
        <v>0</v>
      </c>
    </row>
    <row r="293" spans="1:5" s="31" customFormat="1" ht="46.8" x14ac:dyDescent="0.3">
      <c r="A293" s="39" t="s">
        <v>745</v>
      </c>
      <c r="B293" s="27" t="s">
        <v>746</v>
      </c>
      <c r="C293" s="42">
        <f>C294</f>
        <v>4340958700</v>
      </c>
      <c r="D293" s="42">
        <f>D294</f>
        <v>113108106.59999999</v>
      </c>
      <c r="E293" s="16">
        <f t="shared" si="59"/>
        <v>2.6</v>
      </c>
    </row>
    <row r="294" spans="1:5" s="10" customFormat="1" ht="62.4" x14ac:dyDescent="0.3">
      <c r="A294" s="39" t="s">
        <v>540</v>
      </c>
      <c r="B294" s="7" t="s">
        <v>232</v>
      </c>
      <c r="C294" s="42">
        <v>4340958700</v>
      </c>
      <c r="D294" s="42">
        <v>113108106.59999999</v>
      </c>
      <c r="E294" s="16">
        <f t="shared" si="59"/>
        <v>2.6</v>
      </c>
    </row>
    <row r="295" spans="1:5" s="31" customFormat="1" ht="15.6" x14ac:dyDescent="0.3">
      <c r="A295" s="39" t="s">
        <v>747</v>
      </c>
      <c r="B295" s="27" t="s">
        <v>748</v>
      </c>
      <c r="C295" s="42">
        <f>C296</f>
        <v>15840000</v>
      </c>
      <c r="D295" s="42">
        <f>D296</f>
        <v>333234</v>
      </c>
      <c r="E295" s="16">
        <f t="shared" si="59"/>
        <v>2.1</v>
      </c>
    </row>
    <row r="296" spans="1:5" s="10" customFormat="1" ht="31.2" x14ac:dyDescent="0.3">
      <c r="A296" s="39" t="s">
        <v>541</v>
      </c>
      <c r="B296" s="7" t="s">
        <v>211</v>
      </c>
      <c r="C296" s="42">
        <v>15840000</v>
      </c>
      <c r="D296" s="42">
        <v>333234</v>
      </c>
      <c r="E296" s="16">
        <f t="shared" si="59"/>
        <v>2.1</v>
      </c>
    </row>
    <row r="297" spans="1:5" s="10" customFormat="1" ht="46.8" x14ac:dyDescent="0.3">
      <c r="A297" s="39" t="s">
        <v>542</v>
      </c>
      <c r="B297" s="7" t="s">
        <v>7</v>
      </c>
      <c r="C297" s="42">
        <v>2279100</v>
      </c>
      <c r="D297" s="42">
        <v>1745928.01</v>
      </c>
      <c r="E297" s="16">
        <f t="shared" si="59"/>
        <v>76.599999999999994</v>
      </c>
    </row>
    <row r="298" spans="1:5" s="31" customFormat="1" ht="78" x14ac:dyDescent="0.3">
      <c r="A298" s="39" t="s">
        <v>749</v>
      </c>
      <c r="B298" s="27" t="s">
        <v>750</v>
      </c>
      <c r="C298" s="42">
        <f>C299</f>
        <v>124740000</v>
      </c>
      <c r="D298" s="42">
        <f>D299</f>
        <v>0</v>
      </c>
      <c r="E298" s="16">
        <f t="shared" si="59"/>
        <v>0</v>
      </c>
    </row>
    <row r="299" spans="1:5" ht="78" x14ac:dyDescent="0.3">
      <c r="A299" s="39" t="s">
        <v>543</v>
      </c>
      <c r="B299" s="7" t="s">
        <v>272</v>
      </c>
      <c r="C299" s="42">
        <v>124740000</v>
      </c>
      <c r="D299" s="42">
        <v>0</v>
      </c>
      <c r="E299" s="16">
        <f t="shared" si="59"/>
        <v>0</v>
      </c>
    </row>
    <row r="300" spans="1:5" s="25" customFormat="1" ht="46.8" x14ac:dyDescent="0.3">
      <c r="A300" s="39" t="s">
        <v>751</v>
      </c>
      <c r="B300" s="27" t="s">
        <v>752</v>
      </c>
      <c r="C300" s="42">
        <f>C301</f>
        <v>20339900</v>
      </c>
      <c r="D300" s="42">
        <f>D301</f>
        <v>1626859.18</v>
      </c>
      <c r="E300" s="16">
        <f t="shared" si="59"/>
        <v>8</v>
      </c>
    </row>
    <row r="301" spans="1:5" ht="46.8" x14ac:dyDescent="0.3">
      <c r="A301" s="39" t="s">
        <v>544</v>
      </c>
      <c r="B301" s="7" t="s">
        <v>8</v>
      </c>
      <c r="C301" s="42">
        <v>20339900</v>
      </c>
      <c r="D301" s="42">
        <v>1626859.18</v>
      </c>
      <c r="E301" s="16">
        <f t="shared" si="59"/>
        <v>8</v>
      </c>
    </row>
    <row r="302" spans="1:5" s="25" customFormat="1" ht="46.8" x14ac:dyDescent="0.3">
      <c r="A302" s="39" t="s">
        <v>753</v>
      </c>
      <c r="B302" s="27" t="s">
        <v>754</v>
      </c>
      <c r="C302" s="42">
        <f>C303</f>
        <v>177000</v>
      </c>
      <c r="D302" s="42">
        <f>D303</f>
        <v>0</v>
      </c>
      <c r="E302" s="16">
        <f t="shared" si="59"/>
        <v>0</v>
      </c>
    </row>
    <row r="303" spans="1:5" ht="67.8" customHeight="1" x14ac:dyDescent="0.3">
      <c r="A303" s="39" t="s">
        <v>545</v>
      </c>
      <c r="B303" s="7" t="s">
        <v>290</v>
      </c>
      <c r="C303" s="42">
        <v>177000</v>
      </c>
      <c r="D303" s="42">
        <v>0</v>
      </c>
      <c r="E303" s="16">
        <f t="shared" si="59"/>
        <v>0</v>
      </c>
    </row>
    <row r="304" spans="1:5" s="9" customFormat="1" ht="31.2" x14ac:dyDescent="0.3">
      <c r="A304" s="39" t="s">
        <v>755</v>
      </c>
      <c r="B304" s="7" t="s">
        <v>756</v>
      </c>
      <c r="C304" s="42">
        <f>C305</f>
        <v>18603400</v>
      </c>
      <c r="D304" s="42">
        <f>D305</f>
        <v>17022212.210000001</v>
      </c>
      <c r="E304" s="16">
        <f t="shared" si="59"/>
        <v>91.5</v>
      </c>
    </row>
    <row r="305" spans="1:5" ht="31.2" x14ac:dyDescent="0.3">
      <c r="A305" s="39" t="s">
        <v>546</v>
      </c>
      <c r="B305" s="7" t="s">
        <v>9</v>
      </c>
      <c r="C305" s="42">
        <v>18603400</v>
      </c>
      <c r="D305" s="42">
        <v>17022212.210000001</v>
      </c>
      <c r="E305" s="16">
        <f t="shared" si="59"/>
        <v>91.5</v>
      </c>
    </row>
    <row r="306" spans="1:5" s="25" customFormat="1" ht="31.2" x14ac:dyDescent="0.3">
      <c r="A306" s="39" t="s">
        <v>757</v>
      </c>
      <c r="B306" s="27" t="s">
        <v>758</v>
      </c>
      <c r="C306" s="42">
        <f>C307</f>
        <v>654019500</v>
      </c>
      <c r="D306" s="42">
        <f>D307</f>
        <v>0</v>
      </c>
      <c r="E306" s="16">
        <f t="shared" si="59"/>
        <v>0</v>
      </c>
    </row>
    <row r="307" spans="1:5" ht="31.2" x14ac:dyDescent="0.3">
      <c r="A307" s="39" t="s">
        <v>547</v>
      </c>
      <c r="B307" s="7" t="s">
        <v>267</v>
      </c>
      <c r="C307" s="42">
        <v>654019500</v>
      </c>
      <c r="D307" s="42">
        <v>0</v>
      </c>
      <c r="E307" s="16">
        <f t="shared" si="59"/>
        <v>0</v>
      </c>
    </row>
    <row r="308" spans="1:5" s="25" customFormat="1" ht="31.2" x14ac:dyDescent="0.3">
      <c r="A308" s="39" t="s">
        <v>759</v>
      </c>
      <c r="B308" s="27" t="s">
        <v>760</v>
      </c>
      <c r="C308" s="42">
        <f>C309</f>
        <v>116693300</v>
      </c>
      <c r="D308" s="42">
        <f>D309</f>
        <v>0</v>
      </c>
      <c r="E308" s="16">
        <f t="shared" si="59"/>
        <v>0</v>
      </c>
    </row>
    <row r="309" spans="1:5" ht="31.2" x14ac:dyDescent="0.3">
      <c r="A309" s="39" t="s">
        <v>548</v>
      </c>
      <c r="B309" s="7" t="s">
        <v>277</v>
      </c>
      <c r="C309" s="42">
        <v>116693300</v>
      </c>
      <c r="D309" s="42">
        <v>0</v>
      </c>
      <c r="E309" s="16">
        <f t="shared" si="59"/>
        <v>0</v>
      </c>
    </row>
    <row r="310" spans="1:5" s="25" customFormat="1" ht="31.2" x14ac:dyDescent="0.3">
      <c r="A310" s="39" t="s">
        <v>761</v>
      </c>
      <c r="B310" s="27" t="s">
        <v>762</v>
      </c>
      <c r="C310" s="42">
        <f>C311</f>
        <v>16207300</v>
      </c>
      <c r="D310" s="42">
        <f>D311</f>
        <v>0</v>
      </c>
      <c r="E310" s="16">
        <f t="shared" si="59"/>
        <v>0</v>
      </c>
    </row>
    <row r="311" spans="1:5" s="9" customFormat="1" ht="46.8" x14ac:dyDescent="0.3">
      <c r="A311" s="39" t="s">
        <v>549</v>
      </c>
      <c r="B311" s="7" t="s">
        <v>152</v>
      </c>
      <c r="C311" s="42">
        <v>16207300</v>
      </c>
      <c r="D311" s="42">
        <v>0</v>
      </c>
      <c r="E311" s="16">
        <f t="shared" si="59"/>
        <v>0</v>
      </c>
    </row>
    <row r="312" spans="1:5" s="30" customFormat="1" ht="62.4" x14ac:dyDescent="0.3">
      <c r="A312" s="39" t="s">
        <v>763</v>
      </c>
      <c r="B312" s="27" t="s">
        <v>764</v>
      </c>
      <c r="C312" s="42">
        <f>C313</f>
        <v>7301900</v>
      </c>
      <c r="D312" s="42">
        <f>D313</f>
        <v>7301900</v>
      </c>
      <c r="E312" s="16">
        <f t="shared" si="59"/>
        <v>100</v>
      </c>
    </row>
    <row r="313" spans="1:5" ht="62.4" x14ac:dyDescent="0.3">
      <c r="A313" s="39" t="s">
        <v>550</v>
      </c>
      <c r="B313" s="7" t="s">
        <v>293</v>
      </c>
      <c r="C313" s="42">
        <v>7301900</v>
      </c>
      <c r="D313" s="42">
        <v>7301900</v>
      </c>
      <c r="E313" s="16">
        <f t="shared" si="59"/>
        <v>100</v>
      </c>
    </row>
    <row r="314" spans="1:5" ht="46.8" x14ac:dyDescent="0.3">
      <c r="A314" s="39" t="s">
        <v>551</v>
      </c>
      <c r="B314" s="7" t="s">
        <v>264</v>
      </c>
      <c r="C314" s="42">
        <v>2786000</v>
      </c>
      <c r="D314" s="42">
        <v>0</v>
      </c>
      <c r="E314" s="16">
        <f t="shared" si="59"/>
        <v>0</v>
      </c>
    </row>
    <row r="315" spans="1:5" s="25" customFormat="1" ht="15.6" x14ac:dyDescent="0.3">
      <c r="A315" s="39" t="s">
        <v>765</v>
      </c>
      <c r="B315" s="27" t="s">
        <v>766</v>
      </c>
      <c r="C315" s="42">
        <f>C316</f>
        <v>6280500</v>
      </c>
      <c r="D315" s="42">
        <f>D316</f>
        <v>649638.07999999996</v>
      </c>
      <c r="E315" s="16">
        <f t="shared" si="59"/>
        <v>10.3</v>
      </c>
    </row>
    <row r="316" spans="1:5" ht="31.2" x14ac:dyDescent="0.3">
      <c r="A316" s="39" t="s">
        <v>552</v>
      </c>
      <c r="B316" s="7" t="s">
        <v>273</v>
      </c>
      <c r="C316" s="42">
        <v>6280500</v>
      </c>
      <c r="D316" s="42">
        <v>649638.07999999996</v>
      </c>
      <c r="E316" s="16">
        <f t="shared" si="59"/>
        <v>10.3</v>
      </c>
    </row>
    <row r="317" spans="1:5" s="25" customFormat="1" ht="31.2" x14ac:dyDescent="0.3">
      <c r="A317" s="39" t="s">
        <v>767</v>
      </c>
      <c r="B317" s="27" t="s">
        <v>768</v>
      </c>
      <c r="C317" s="42">
        <f>C318</f>
        <v>20828700</v>
      </c>
      <c r="D317" s="42">
        <f>D318</f>
        <v>20828700</v>
      </c>
      <c r="E317" s="16">
        <f t="shared" si="59"/>
        <v>100</v>
      </c>
    </row>
    <row r="318" spans="1:5" s="9" customFormat="1" ht="46.8" x14ac:dyDescent="0.3">
      <c r="A318" s="39" t="s">
        <v>553</v>
      </c>
      <c r="B318" s="7" t="s">
        <v>262</v>
      </c>
      <c r="C318" s="42">
        <v>20828700</v>
      </c>
      <c r="D318" s="42">
        <v>20828700</v>
      </c>
      <c r="E318" s="16">
        <f t="shared" si="59"/>
        <v>100</v>
      </c>
    </row>
    <row r="319" spans="1:5" s="30" customFormat="1" ht="31.2" x14ac:dyDescent="0.3">
      <c r="A319" s="39" t="s">
        <v>769</v>
      </c>
      <c r="B319" s="27" t="s">
        <v>770</v>
      </c>
      <c r="C319" s="42">
        <f>C320</f>
        <v>27999100</v>
      </c>
      <c r="D319" s="42">
        <f>D320</f>
        <v>0</v>
      </c>
      <c r="E319" s="16">
        <f t="shared" si="59"/>
        <v>0</v>
      </c>
    </row>
    <row r="320" spans="1:5" s="9" customFormat="1" ht="46.8" x14ac:dyDescent="0.3">
      <c r="A320" s="39" t="s">
        <v>554</v>
      </c>
      <c r="B320" s="7" t="s">
        <v>230</v>
      </c>
      <c r="C320" s="42">
        <v>27999100</v>
      </c>
      <c r="D320" s="42">
        <v>0</v>
      </c>
      <c r="E320" s="16">
        <f t="shared" si="59"/>
        <v>0</v>
      </c>
    </row>
    <row r="321" spans="1:5" s="30" customFormat="1" ht="78" x14ac:dyDescent="0.3">
      <c r="A321" s="39" t="s">
        <v>771</v>
      </c>
      <c r="B321" s="27" t="s">
        <v>772</v>
      </c>
      <c r="C321" s="42">
        <f>C322</f>
        <v>53344600</v>
      </c>
      <c r="D321" s="42">
        <f>D322</f>
        <v>0</v>
      </c>
      <c r="E321" s="16">
        <f t="shared" si="59"/>
        <v>0</v>
      </c>
    </row>
    <row r="322" spans="1:5" s="9" customFormat="1" ht="78" x14ac:dyDescent="0.3">
      <c r="A322" s="39" t="s">
        <v>555</v>
      </c>
      <c r="B322" s="7" t="s">
        <v>227</v>
      </c>
      <c r="C322" s="42">
        <v>53344600</v>
      </c>
      <c r="D322" s="42">
        <v>0</v>
      </c>
      <c r="E322" s="16">
        <f t="shared" si="59"/>
        <v>0</v>
      </c>
    </row>
    <row r="323" spans="1:5" s="30" customFormat="1" ht="78" x14ac:dyDescent="0.3">
      <c r="A323" s="39" t="s">
        <v>773</v>
      </c>
      <c r="B323" s="27" t="s">
        <v>774</v>
      </c>
      <c r="C323" s="42">
        <f>C324</f>
        <v>2719900</v>
      </c>
      <c r="D323" s="42">
        <f>D324</f>
        <v>651644.15</v>
      </c>
      <c r="E323" s="16">
        <f t="shared" si="59"/>
        <v>24</v>
      </c>
    </row>
    <row r="324" spans="1:5" s="9" customFormat="1" ht="93.6" x14ac:dyDescent="0.3">
      <c r="A324" s="39" t="s">
        <v>556</v>
      </c>
      <c r="B324" s="7" t="s">
        <v>248</v>
      </c>
      <c r="C324" s="42">
        <v>2719900</v>
      </c>
      <c r="D324" s="42">
        <v>651644.15</v>
      </c>
      <c r="E324" s="16">
        <f t="shared" si="59"/>
        <v>24</v>
      </c>
    </row>
    <row r="325" spans="1:5" s="30" customFormat="1" ht="62.4" x14ac:dyDescent="0.3">
      <c r="A325" s="39" t="s">
        <v>775</v>
      </c>
      <c r="B325" s="27" t="s">
        <v>776</v>
      </c>
      <c r="C325" s="42">
        <f>C326</f>
        <v>56469300</v>
      </c>
      <c r="D325" s="42">
        <f>D326</f>
        <v>9899999.8900000006</v>
      </c>
      <c r="E325" s="16">
        <f t="shared" si="59"/>
        <v>17.5</v>
      </c>
    </row>
    <row r="326" spans="1:5" s="9" customFormat="1" ht="78" x14ac:dyDescent="0.3">
      <c r="A326" s="39" t="s">
        <v>557</v>
      </c>
      <c r="B326" s="7" t="s">
        <v>286</v>
      </c>
      <c r="C326" s="42">
        <v>56469300</v>
      </c>
      <c r="D326" s="42">
        <v>9899999.8900000006</v>
      </c>
      <c r="E326" s="16">
        <f t="shared" si="59"/>
        <v>17.5</v>
      </c>
    </row>
    <row r="327" spans="1:5" s="9" customFormat="1" ht="46.8" x14ac:dyDescent="0.3">
      <c r="A327" s="39" t="s">
        <v>777</v>
      </c>
      <c r="B327" s="7" t="s">
        <v>778</v>
      </c>
      <c r="C327" s="42">
        <f>C328</f>
        <v>13950000</v>
      </c>
      <c r="D327" s="42">
        <f>D328</f>
        <v>0</v>
      </c>
      <c r="E327" s="16">
        <f t="shared" si="59"/>
        <v>0</v>
      </c>
    </row>
    <row r="328" spans="1:5" s="9" customFormat="1" ht="46.8" x14ac:dyDescent="0.3">
      <c r="A328" s="39" t="s">
        <v>558</v>
      </c>
      <c r="B328" s="7" t="s">
        <v>222</v>
      </c>
      <c r="C328" s="42">
        <v>13950000</v>
      </c>
      <c r="D328" s="42">
        <v>0</v>
      </c>
      <c r="E328" s="16">
        <f t="shared" si="59"/>
        <v>0</v>
      </c>
    </row>
    <row r="329" spans="1:5" s="30" customFormat="1" ht="31.2" x14ac:dyDescent="0.3">
      <c r="A329" s="39" t="s">
        <v>779</v>
      </c>
      <c r="B329" s="27" t="s">
        <v>780</v>
      </c>
      <c r="C329" s="42">
        <f>C330</f>
        <v>305462900</v>
      </c>
      <c r="D329" s="42">
        <f>D330</f>
        <v>0</v>
      </c>
      <c r="E329" s="16">
        <f t="shared" ref="E329:E392" si="60">D329/C329*100</f>
        <v>0</v>
      </c>
    </row>
    <row r="330" spans="1:5" s="9" customFormat="1" ht="31.2" x14ac:dyDescent="0.3">
      <c r="A330" s="39" t="s">
        <v>559</v>
      </c>
      <c r="B330" s="7" t="s">
        <v>99</v>
      </c>
      <c r="C330" s="42">
        <v>305462900</v>
      </c>
      <c r="D330" s="42">
        <v>0</v>
      </c>
      <c r="E330" s="16">
        <f t="shared" si="60"/>
        <v>0</v>
      </c>
    </row>
    <row r="331" spans="1:5" s="30" customFormat="1" ht="62.4" x14ac:dyDescent="0.3">
      <c r="A331" s="39" t="s">
        <v>781</v>
      </c>
      <c r="B331" s="27" t="s">
        <v>782</v>
      </c>
      <c r="C331" s="42">
        <f>C332</f>
        <v>13405600</v>
      </c>
      <c r="D331" s="42">
        <f>D332</f>
        <v>0</v>
      </c>
      <c r="E331" s="16">
        <f t="shared" si="60"/>
        <v>0</v>
      </c>
    </row>
    <row r="332" spans="1:5" ht="62.4" x14ac:dyDescent="0.3">
      <c r="A332" s="39" t="s">
        <v>560</v>
      </c>
      <c r="B332" s="7" t="s">
        <v>268</v>
      </c>
      <c r="C332" s="42">
        <v>13405600</v>
      </c>
      <c r="D332" s="42">
        <v>0</v>
      </c>
      <c r="E332" s="16">
        <f t="shared" si="60"/>
        <v>0</v>
      </c>
    </row>
    <row r="333" spans="1:5" s="9" customFormat="1" ht="46.8" x14ac:dyDescent="0.3">
      <c r="A333" s="39" t="s">
        <v>561</v>
      </c>
      <c r="B333" s="7" t="s">
        <v>212</v>
      </c>
      <c r="C333" s="42">
        <v>30000000</v>
      </c>
      <c r="D333" s="42">
        <v>0</v>
      </c>
      <c r="E333" s="16">
        <f t="shared" si="60"/>
        <v>0</v>
      </c>
    </row>
    <row r="334" spans="1:5" s="30" customFormat="1" ht="31.2" x14ac:dyDescent="0.3">
      <c r="A334" s="39" t="s">
        <v>783</v>
      </c>
      <c r="B334" s="27" t="s">
        <v>784</v>
      </c>
      <c r="C334" s="42">
        <f>C335</f>
        <v>28053200</v>
      </c>
      <c r="D334" s="42">
        <f>D335</f>
        <v>0</v>
      </c>
      <c r="E334" s="16">
        <f t="shared" si="60"/>
        <v>0</v>
      </c>
    </row>
    <row r="335" spans="1:5" s="9" customFormat="1" ht="46.8" x14ac:dyDescent="0.3">
      <c r="A335" s="39" t="s">
        <v>562</v>
      </c>
      <c r="B335" s="7" t="s">
        <v>229</v>
      </c>
      <c r="C335" s="42">
        <v>28053200</v>
      </c>
      <c r="D335" s="42">
        <v>0</v>
      </c>
      <c r="E335" s="16">
        <f t="shared" si="60"/>
        <v>0</v>
      </c>
    </row>
    <row r="336" spans="1:5" s="30" customFormat="1" ht="31.2" x14ac:dyDescent="0.3">
      <c r="A336" s="39" t="s">
        <v>785</v>
      </c>
      <c r="B336" s="27" t="s">
        <v>786</v>
      </c>
      <c r="C336" s="42">
        <f>C337</f>
        <v>6311200</v>
      </c>
      <c r="D336" s="42">
        <f>D337</f>
        <v>2113700</v>
      </c>
      <c r="E336" s="16">
        <f t="shared" si="60"/>
        <v>33.5</v>
      </c>
    </row>
    <row r="337" spans="1:5" s="10" customFormat="1" ht="31.2" x14ac:dyDescent="0.3">
      <c r="A337" s="39" t="s">
        <v>563</v>
      </c>
      <c r="B337" s="7" t="s">
        <v>103</v>
      </c>
      <c r="C337" s="42">
        <v>6311200</v>
      </c>
      <c r="D337" s="42">
        <v>2113700</v>
      </c>
      <c r="E337" s="16">
        <f t="shared" si="60"/>
        <v>33.5</v>
      </c>
    </row>
    <row r="338" spans="1:5" s="31" customFormat="1" ht="62.4" x14ac:dyDescent="0.3">
      <c r="A338" s="39" t="s">
        <v>787</v>
      </c>
      <c r="B338" s="27" t="s">
        <v>788</v>
      </c>
      <c r="C338" s="42">
        <f>C339</f>
        <v>447034500</v>
      </c>
      <c r="D338" s="42">
        <f>D339</f>
        <v>0</v>
      </c>
      <c r="E338" s="16">
        <f t="shared" si="60"/>
        <v>0</v>
      </c>
    </row>
    <row r="339" spans="1:5" ht="62.4" x14ac:dyDescent="0.3">
      <c r="A339" s="39" t="s">
        <v>564</v>
      </c>
      <c r="B339" s="7" t="s">
        <v>270</v>
      </c>
      <c r="C339" s="42">
        <v>447034500</v>
      </c>
      <c r="D339" s="42">
        <v>0</v>
      </c>
      <c r="E339" s="16">
        <f t="shared" si="60"/>
        <v>0</v>
      </c>
    </row>
    <row r="340" spans="1:5" ht="62.4" x14ac:dyDescent="0.3">
      <c r="A340" s="39" t="s">
        <v>565</v>
      </c>
      <c r="B340" s="7" t="s">
        <v>108</v>
      </c>
      <c r="C340" s="42">
        <v>131706800</v>
      </c>
      <c r="D340" s="42">
        <v>58946972.310000002</v>
      </c>
      <c r="E340" s="16">
        <f t="shared" si="60"/>
        <v>44.8</v>
      </c>
    </row>
    <row r="341" spans="1:5" s="25" customFormat="1" ht="31.2" x14ac:dyDescent="0.3">
      <c r="A341" s="39" t="s">
        <v>789</v>
      </c>
      <c r="B341" s="27" t="s">
        <v>790</v>
      </c>
      <c r="C341" s="42">
        <f>C342</f>
        <v>16294100</v>
      </c>
      <c r="D341" s="42">
        <f>D342</f>
        <v>4416332.6100000003</v>
      </c>
      <c r="E341" s="16">
        <f t="shared" si="60"/>
        <v>27.1</v>
      </c>
    </row>
    <row r="342" spans="1:5" s="10" customFormat="1" ht="31.2" x14ac:dyDescent="0.3">
      <c r="A342" s="39" t="s">
        <v>566</v>
      </c>
      <c r="B342" s="7" t="s">
        <v>190</v>
      </c>
      <c r="C342" s="42">
        <v>16294100</v>
      </c>
      <c r="D342" s="42">
        <v>4416332.6100000003</v>
      </c>
      <c r="E342" s="16">
        <f t="shared" si="60"/>
        <v>27.1</v>
      </c>
    </row>
    <row r="343" spans="1:5" s="10" customFormat="1" ht="15.6" x14ac:dyDescent="0.3">
      <c r="A343" s="39" t="s">
        <v>791</v>
      </c>
      <c r="B343" s="7" t="s">
        <v>792</v>
      </c>
      <c r="C343" s="42">
        <f>C344</f>
        <v>236752300</v>
      </c>
      <c r="D343" s="42">
        <f>D344</f>
        <v>0</v>
      </c>
      <c r="E343" s="16">
        <f t="shared" si="60"/>
        <v>0</v>
      </c>
    </row>
    <row r="344" spans="1:5" s="10" customFormat="1" ht="31.2" x14ac:dyDescent="0.3">
      <c r="A344" s="39" t="s">
        <v>567</v>
      </c>
      <c r="B344" s="7" t="s">
        <v>221</v>
      </c>
      <c r="C344" s="42">
        <f>229543000+7209300</f>
        <v>236752300</v>
      </c>
      <c r="D344" s="42">
        <v>0</v>
      </c>
      <c r="E344" s="16">
        <f t="shared" si="60"/>
        <v>0</v>
      </c>
    </row>
    <row r="345" spans="1:5" s="31" customFormat="1" ht="31.2" x14ac:dyDescent="0.3">
      <c r="A345" s="39" t="s">
        <v>793</v>
      </c>
      <c r="B345" s="27" t="s">
        <v>794</v>
      </c>
      <c r="C345" s="42">
        <f>C346</f>
        <v>847000</v>
      </c>
      <c r="D345" s="42">
        <f>D346</f>
        <v>0</v>
      </c>
      <c r="E345" s="16">
        <f t="shared" si="60"/>
        <v>0</v>
      </c>
    </row>
    <row r="346" spans="1:5" s="10" customFormat="1" ht="31.2" x14ac:dyDescent="0.3">
      <c r="A346" s="39" t="s">
        <v>568</v>
      </c>
      <c r="B346" s="7" t="s">
        <v>160</v>
      </c>
      <c r="C346" s="42">
        <v>847000</v>
      </c>
      <c r="D346" s="42">
        <v>0</v>
      </c>
      <c r="E346" s="16">
        <f t="shared" si="60"/>
        <v>0</v>
      </c>
    </row>
    <row r="347" spans="1:5" s="31" customFormat="1" ht="31.2" x14ac:dyDescent="0.3">
      <c r="A347" s="39" t="s">
        <v>795</v>
      </c>
      <c r="B347" s="27" t="s">
        <v>796</v>
      </c>
      <c r="C347" s="42">
        <f>C348</f>
        <v>674433800</v>
      </c>
      <c r="D347" s="42">
        <f>D348</f>
        <v>3718139.98</v>
      </c>
      <c r="E347" s="16">
        <f t="shared" si="60"/>
        <v>0.6</v>
      </c>
    </row>
    <row r="348" spans="1:5" s="10" customFormat="1" ht="31.2" x14ac:dyDescent="0.3">
      <c r="A348" s="39" t="s">
        <v>569</v>
      </c>
      <c r="B348" s="7" t="s">
        <v>163</v>
      </c>
      <c r="C348" s="42">
        <v>674433800</v>
      </c>
      <c r="D348" s="42">
        <v>3718139.98</v>
      </c>
      <c r="E348" s="16">
        <f t="shared" si="60"/>
        <v>0.6</v>
      </c>
    </row>
    <row r="349" spans="1:5" s="31" customFormat="1" ht="62.4" x14ac:dyDescent="0.3">
      <c r="A349" s="39" t="s">
        <v>797</v>
      </c>
      <c r="B349" s="27" t="s">
        <v>798</v>
      </c>
      <c r="C349" s="42">
        <f>C350</f>
        <v>41862200</v>
      </c>
      <c r="D349" s="42">
        <f>D350</f>
        <v>16880980.09</v>
      </c>
      <c r="E349" s="16">
        <f t="shared" si="60"/>
        <v>40.299999999999997</v>
      </c>
    </row>
    <row r="350" spans="1:5" s="10" customFormat="1" ht="62.4" x14ac:dyDescent="0.3">
      <c r="A350" s="39" t="s">
        <v>570</v>
      </c>
      <c r="B350" s="7" t="s">
        <v>168</v>
      </c>
      <c r="C350" s="42">
        <v>41862200</v>
      </c>
      <c r="D350" s="42">
        <v>16880980.09</v>
      </c>
      <c r="E350" s="16">
        <f t="shared" si="60"/>
        <v>40.299999999999997</v>
      </c>
    </row>
    <row r="351" spans="1:5" s="31" customFormat="1" ht="31.2" x14ac:dyDescent="0.3">
      <c r="A351" s="39" t="s">
        <v>799</v>
      </c>
      <c r="B351" s="27" t="s">
        <v>800</v>
      </c>
      <c r="C351" s="42">
        <f>C352</f>
        <v>44640000</v>
      </c>
      <c r="D351" s="42">
        <f>D352</f>
        <v>0</v>
      </c>
      <c r="E351" s="16">
        <f t="shared" si="60"/>
        <v>0</v>
      </c>
    </row>
    <row r="352" spans="1:5" s="10" customFormat="1" ht="31.2" x14ac:dyDescent="0.3">
      <c r="A352" s="39" t="s">
        <v>571</v>
      </c>
      <c r="B352" s="7" t="s">
        <v>186</v>
      </c>
      <c r="C352" s="42">
        <v>44640000</v>
      </c>
      <c r="D352" s="42">
        <v>0</v>
      </c>
      <c r="E352" s="16">
        <f t="shared" si="60"/>
        <v>0</v>
      </c>
    </row>
    <row r="353" spans="1:5" s="9" customFormat="1" ht="31.2" x14ac:dyDescent="0.3">
      <c r="A353" s="39" t="s">
        <v>801</v>
      </c>
      <c r="B353" s="7" t="s">
        <v>802</v>
      </c>
      <c r="C353" s="42">
        <f>C354</f>
        <v>1179886612.4100001</v>
      </c>
      <c r="D353" s="42">
        <f>D354</f>
        <v>0</v>
      </c>
      <c r="E353" s="16">
        <f t="shared" si="60"/>
        <v>0</v>
      </c>
    </row>
    <row r="354" spans="1:5" s="9" customFormat="1" ht="31.2" x14ac:dyDescent="0.3">
      <c r="A354" s="39" t="s">
        <v>572</v>
      </c>
      <c r="B354" s="7" t="s">
        <v>261</v>
      </c>
      <c r="C354" s="42">
        <v>1179886612.4100001</v>
      </c>
      <c r="D354" s="42">
        <v>0</v>
      </c>
      <c r="E354" s="16">
        <f t="shared" si="60"/>
        <v>0</v>
      </c>
    </row>
    <row r="355" spans="1:5" s="10" customFormat="1" ht="15.6" x14ac:dyDescent="0.3">
      <c r="A355" s="41" t="s">
        <v>573</v>
      </c>
      <c r="B355" s="5" t="s">
        <v>10</v>
      </c>
      <c r="C355" s="40">
        <f>C356+C358+C360+C361+C362+C364+C366+C368+C370+C372+C373+C375+C377+C379+C381</f>
        <v>2794910600</v>
      </c>
      <c r="D355" s="40">
        <f>D356+D358+D360+D361+D362+D364+D366+D368+D370+D372+D373+D375+D377+D379+D381</f>
        <v>724122325.20000005</v>
      </c>
      <c r="E355" s="20">
        <f t="shared" si="60"/>
        <v>25.9</v>
      </c>
    </row>
    <row r="356" spans="1:5" s="10" customFormat="1" ht="31.2" x14ac:dyDescent="0.3">
      <c r="A356" s="39" t="s">
        <v>803</v>
      </c>
      <c r="B356" s="7" t="s">
        <v>804</v>
      </c>
      <c r="C356" s="42">
        <f>C357</f>
        <v>72899800</v>
      </c>
      <c r="D356" s="42">
        <f>D357</f>
        <v>14081387.699999999</v>
      </c>
      <c r="E356" s="16">
        <f t="shared" si="60"/>
        <v>19.3</v>
      </c>
    </row>
    <row r="357" spans="1:5" s="10" customFormat="1" ht="46.8" x14ac:dyDescent="0.3">
      <c r="A357" s="39" t="s">
        <v>574</v>
      </c>
      <c r="B357" s="7" t="s">
        <v>154</v>
      </c>
      <c r="C357" s="42">
        <v>72899800</v>
      </c>
      <c r="D357" s="42">
        <v>14081387.699999999</v>
      </c>
      <c r="E357" s="16">
        <f t="shared" si="60"/>
        <v>19.3</v>
      </c>
    </row>
    <row r="358" spans="1:5" s="31" customFormat="1" ht="46.8" x14ac:dyDescent="0.3">
      <c r="A358" s="39" t="s">
        <v>805</v>
      </c>
      <c r="B358" s="27" t="s">
        <v>806</v>
      </c>
      <c r="C358" s="42">
        <f>C359</f>
        <v>3558700</v>
      </c>
      <c r="D358" s="42">
        <f>D359</f>
        <v>3166556.1</v>
      </c>
      <c r="E358" s="16">
        <f t="shared" si="60"/>
        <v>89</v>
      </c>
    </row>
    <row r="359" spans="1:5" s="10" customFormat="1" ht="46.8" x14ac:dyDescent="0.3">
      <c r="A359" s="39" t="s">
        <v>575</v>
      </c>
      <c r="B359" s="7" t="s">
        <v>11</v>
      </c>
      <c r="C359" s="42">
        <v>3558700</v>
      </c>
      <c r="D359" s="42">
        <v>3166556.1</v>
      </c>
      <c r="E359" s="16">
        <f t="shared" si="60"/>
        <v>89</v>
      </c>
    </row>
    <row r="360" spans="1:5" s="10" customFormat="1" ht="31.2" x14ac:dyDescent="0.3">
      <c r="A360" s="39" t="s">
        <v>576</v>
      </c>
      <c r="B360" s="7" t="s">
        <v>12</v>
      </c>
      <c r="C360" s="42">
        <v>4794100</v>
      </c>
      <c r="D360" s="42">
        <v>0</v>
      </c>
      <c r="E360" s="16">
        <f t="shared" si="60"/>
        <v>0</v>
      </c>
    </row>
    <row r="361" spans="1:5" s="10" customFormat="1" ht="31.2" x14ac:dyDescent="0.3">
      <c r="A361" s="39" t="s">
        <v>577</v>
      </c>
      <c r="B361" s="7" t="s">
        <v>13</v>
      </c>
      <c r="C361" s="42">
        <v>600938500</v>
      </c>
      <c r="D361" s="42">
        <v>92654177.530000001</v>
      </c>
      <c r="E361" s="16">
        <f t="shared" si="60"/>
        <v>15.4</v>
      </c>
    </row>
    <row r="362" spans="1:5" s="10" customFormat="1" ht="46.8" x14ac:dyDescent="0.3">
      <c r="A362" s="39" t="s">
        <v>807</v>
      </c>
      <c r="B362" s="7" t="s">
        <v>808</v>
      </c>
      <c r="C362" s="42">
        <f>C363</f>
        <v>10330400</v>
      </c>
      <c r="D362" s="42">
        <f>D363</f>
        <v>0</v>
      </c>
      <c r="E362" s="16">
        <f t="shared" si="60"/>
        <v>0</v>
      </c>
    </row>
    <row r="363" spans="1:5" s="10" customFormat="1" ht="62.4" x14ac:dyDescent="0.3">
      <c r="A363" s="39" t="s">
        <v>578</v>
      </c>
      <c r="B363" s="7" t="s">
        <v>197</v>
      </c>
      <c r="C363" s="42">
        <v>10330400</v>
      </c>
      <c r="D363" s="42">
        <v>0</v>
      </c>
      <c r="E363" s="16">
        <f t="shared" si="60"/>
        <v>0</v>
      </c>
    </row>
    <row r="364" spans="1:5" s="31" customFormat="1" ht="62.4" x14ac:dyDescent="0.3">
      <c r="A364" s="39" t="s">
        <v>809</v>
      </c>
      <c r="B364" s="27" t="s">
        <v>810</v>
      </c>
      <c r="C364" s="42">
        <f>C365</f>
        <v>3014300</v>
      </c>
      <c r="D364" s="42">
        <f>D365</f>
        <v>3014300</v>
      </c>
      <c r="E364" s="16">
        <f t="shared" si="60"/>
        <v>100</v>
      </c>
    </row>
    <row r="365" spans="1:5" s="10" customFormat="1" ht="62.4" x14ac:dyDescent="0.3">
      <c r="A365" s="39" t="s">
        <v>579</v>
      </c>
      <c r="B365" s="7" t="s">
        <v>198</v>
      </c>
      <c r="C365" s="42">
        <v>3014300</v>
      </c>
      <c r="D365" s="42">
        <v>3014300</v>
      </c>
      <c r="E365" s="16">
        <f t="shared" si="60"/>
        <v>100</v>
      </c>
    </row>
    <row r="366" spans="1:5" s="31" customFormat="1" ht="46.8" x14ac:dyDescent="0.3">
      <c r="A366" s="39" t="s">
        <v>811</v>
      </c>
      <c r="B366" s="27" t="s">
        <v>812</v>
      </c>
      <c r="C366" s="42">
        <f>C367</f>
        <v>103507900</v>
      </c>
      <c r="D366" s="42">
        <f>D367</f>
        <v>88437408.700000003</v>
      </c>
      <c r="E366" s="16">
        <f t="shared" si="60"/>
        <v>85.4</v>
      </c>
    </row>
    <row r="367" spans="1:5" s="10" customFormat="1" ht="62.4" x14ac:dyDescent="0.3">
      <c r="A367" s="39" t="s">
        <v>580</v>
      </c>
      <c r="B367" s="7" t="s">
        <v>14</v>
      </c>
      <c r="C367" s="42">
        <v>103507900</v>
      </c>
      <c r="D367" s="42">
        <v>88437408.700000003</v>
      </c>
      <c r="E367" s="16">
        <f t="shared" si="60"/>
        <v>85.4</v>
      </c>
    </row>
    <row r="368" spans="1:5" s="31" customFormat="1" ht="78" x14ac:dyDescent="0.3">
      <c r="A368" s="39" t="s">
        <v>813</v>
      </c>
      <c r="B368" s="27" t="s">
        <v>814</v>
      </c>
      <c r="C368" s="42">
        <f>C369</f>
        <v>130300</v>
      </c>
      <c r="D368" s="42">
        <f>D369</f>
        <v>11049.6</v>
      </c>
      <c r="E368" s="16">
        <f t="shared" si="60"/>
        <v>8.5</v>
      </c>
    </row>
    <row r="369" spans="1:5" s="10" customFormat="1" ht="78" x14ac:dyDescent="0.3">
      <c r="A369" s="39" t="s">
        <v>581</v>
      </c>
      <c r="B369" s="7" t="s">
        <v>199</v>
      </c>
      <c r="C369" s="42">
        <v>130300</v>
      </c>
      <c r="D369" s="42">
        <v>11049.6</v>
      </c>
      <c r="E369" s="16">
        <f t="shared" si="60"/>
        <v>8.5</v>
      </c>
    </row>
    <row r="370" spans="1:5" s="31" customFormat="1" ht="31.2" x14ac:dyDescent="0.3">
      <c r="A370" s="39" t="s">
        <v>815</v>
      </c>
      <c r="B370" s="27" t="s">
        <v>816</v>
      </c>
      <c r="C370" s="42">
        <f>C371</f>
        <v>978563800</v>
      </c>
      <c r="D370" s="42">
        <f>D371</f>
        <v>245542623.08000001</v>
      </c>
      <c r="E370" s="16">
        <f t="shared" si="60"/>
        <v>25.1</v>
      </c>
    </row>
    <row r="371" spans="1:5" s="10" customFormat="1" ht="31.2" x14ac:dyDescent="0.3">
      <c r="A371" s="39" t="s">
        <v>582</v>
      </c>
      <c r="B371" s="7" t="s">
        <v>15</v>
      </c>
      <c r="C371" s="42">
        <v>978563800</v>
      </c>
      <c r="D371" s="42">
        <v>245542623.08000001</v>
      </c>
      <c r="E371" s="16">
        <f t="shared" si="60"/>
        <v>25.1</v>
      </c>
    </row>
    <row r="372" spans="1:5" s="10" customFormat="1" ht="46.8" x14ac:dyDescent="0.3">
      <c r="A372" s="39" t="s">
        <v>583</v>
      </c>
      <c r="B372" s="7" t="s">
        <v>214</v>
      </c>
      <c r="C372" s="42">
        <v>257160600</v>
      </c>
      <c r="D372" s="42">
        <v>51435186.240000002</v>
      </c>
      <c r="E372" s="16">
        <f t="shared" si="60"/>
        <v>20</v>
      </c>
    </row>
    <row r="373" spans="1:5" s="31" customFormat="1" ht="31.2" x14ac:dyDescent="0.3">
      <c r="A373" s="39" t="s">
        <v>817</v>
      </c>
      <c r="B373" s="27" t="s">
        <v>818</v>
      </c>
      <c r="C373" s="42">
        <f>C374</f>
        <v>43418500</v>
      </c>
      <c r="D373" s="42">
        <f>D374</f>
        <v>407310.63</v>
      </c>
      <c r="E373" s="16">
        <f t="shared" si="60"/>
        <v>0.9</v>
      </c>
    </row>
    <row r="374" spans="1:5" s="10" customFormat="1" ht="31.2" x14ac:dyDescent="0.3">
      <c r="A374" s="39" t="s">
        <v>584</v>
      </c>
      <c r="B374" s="7" t="s">
        <v>162</v>
      </c>
      <c r="C374" s="42">
        <v>43418500</v>
      </c>
      <c r="D374" s="42">
        <v>407310.63</v>
      </c>
      <c r="E374" s="16">
        <f t="shared" si="60"/>
        <v>0.9</v>
      </c>
    </row>
    <row r="375" spans="1:5" s="31" customFormat="1" ht="46.8" x14ac:dyDescent="0.3">
      <c r="A375" s="39" t="s">
        <v>819</v>
      </c>
      <c r="B375" s="27" t="s">
        <v>820</v>
      </c>
      <c r="C375" s="42">
        <f>C376</f>
        <v>10394800</v>
      </c>
      <c r="D375" s="42">
        <f>D376</f>
        <v>705775</v>
      </c>
      <c r="E375" s="16">
        <f t="shared" si="60"/>
        <v>6.8</v>
      </c>
    </row>
    <row r="376" spans="1:5" s="10" customFormat="1" ht="46.8" x14ac:dyDescent="0.3">
      <c r="A376" s="39" t="s">
        <v>585</v>
      </c>
      <c r="B376" s="7" t="s">
        <v>249</v>
      </c>
      <c r="C376" s="42">
        <v>10394800</v>
      </c>
      <c r="D376" s="42">
        <v>705775</v>
      </c>
      <c r="E376" s="16">
        <f t="shared" si="60"/>
        <v>6.8</v>
      </c>
    </row>
    <row r="377" spans="1:5" s="31" customFormat="1" ht="62.4" x14ac:dyDescent="0.3">
      <c r="A377" s="39" t="s">
        <v>821</v>
      </c>
      <c r="B377" s="27" t="s">
        <v>822</v>
      </c>
      <c r="C377" s="42">
        <f>C378</f>
        <v>21556500</v>
      </c>
      <c r="D377" s="42">
        <f>D378</f>
        <v>21556500</v>
      </c>
      <c r="E377" s="16">
        <f t="shared" si="60"/>
        <v>100</v>
      </c>
    </row>
    <row r="378" spans="1:5" s="10" customFormat="1" ht="62.4" x14ac:dyDescent="0.3">
      <c r="A378" s="39" t="s">
        <v>586</v>
      </c>
      <c r="B378" s="7" t="s">
        <v>250</v>
      </c>
      <c r="C378" s="42">
        <v>21556500</v>
      </c>
      <c r="D378" s="42">
        <v>21556500</v>
      </c>
      <c r="E378" s="16">
        <f t="shared" si="60"/>
        <v>100</v>
      </c>
    </row>
    <row r="379" spans="1:5" s="31" customFormat="1" ht="78" x14ac:dyDescent="0.3">
      <c r="A379" s="39" t="s">
        <v>823</v>
      </c>
      <c r="B379" s="27" t="s">
        <v>824</v>
      </c>
      <c r="C379" s="42">
        <f>C380</f>
        <v>544333900</v>
      </c>
      <c r="D379" s="42">
        <f>D380</f>
        <v>168396510.31999999</v>
      </c>
      <c r="E379" s="16">
        <f t="shared" si="60"/>
        <v>30.9</v>
      </c>
    </row>
    <row r="380" spans="1:5" s="10" customFormat="1" ht="93.6" x14ac:dyDescent="0.3">
      <c r="A380" s="39" t="s">
        <v>587</v>
      </c>
      <c r="B380" s="7" t="s">
        <v>100</v>
      </c>
      <c r="C380" s="42">
        <v>544333900</v>
      </c>
      <c r="D380" s="42">
        <v>168396510.31999999</v>
      </c>
      <c r="E380" s="16">
        <f t="shared" si="60"/>
        <v>30.9</v>
      </c>
    </row>
    <row r="381" spans="1:5" s="10" customFormat="1" ht="31.2" x14ac:dyDescent="0.3">
      <c r="A381" s="39" t="s">
        <v>588</v>
      </c>
      <c r="B381" s="7" t="s">
        <v>251</v>
      </c>
      <c r="C381" s="42">
        <v>140308500</v>
      </c>
      <c r="D381" s="42">
        <v>34713540.299999997</v>
      </c>
      <c r="E381" s="16">
        <f t="shared" si="60"/>
        <v>24.7</v>
      </c>
    </row>
    <row r="382" spans="1:5" ht="15.6" x14ac:dyDescent="0.3">
      <c r="A382" s="41" t="s">
        <v>589</v>
      </c>
      <c r="B382" s="5" t="s">
        <v>0</v>
      </c>
      <c r="C382" s="36">
        <f>C383+C385+C386+C387+C389+C390+C392</f>
        <v>1215110950</v>
      </c>
      <c r="D382" s="36">
        <f>D383+D385+D386+D387+D389+D390+D392</f>
        <v>275877083.56999999</v>
      </c>
      <c r="E382" s="20">
        <f t="shared" si="60"/>
        <v>22.7</v>
      </c>
    </row>
    <row r="383" spans="1:5" s="25" customFormat="1" ht="124.8" x14ac:dyDescent="0.3">
      <c r="A383" s="39" t="s">
        <v>825</v>
      </c>
      <c r="B383" s="26" t="s">
        <v>826</v>
      </c>
      <c r="C383" s="33">
        <f>C384</f>
        <v>43028900</v>
      </c>
      <c r="D383" s="33">
        <f>D384</f>
        <v>8198631.6500000004</v>
      </c>
      <c r="E383" s="16">
        <f t="shared" si="60"/>
        <v>19.100000000000001</v>
      </c>
    </row>
    <row r="384" spans="1:5" ht="124.8" x14ac:dyDescent="0.3">
      <c r="A384" s="39" t="s">
        <v>590</v>
      </c>
      <c r="B384" s="7" t="s">
        <v>252</v>
      </c>
      <c r="C384" s="42">
        <v>43028900</v>
      </c>
      <c r="D384" s="42">
        <v>8198631.6500000004</v>
      </c>
      <c r="E384" s="16">
        <f t="shared" si="60"/>
        <v>19.100000000000001</v>
      </c>
    </row>
    <row r="385" spans="1:5" ht="46.8" x14ac:dyDescent="0.3">
      <c r="A385" s="39" t="s">
        <v>591</v>
      </c>
      <c r="B385" s="7" t="s">
        <v>102</v>
      </c>
      <c r="C385" s="42">
        <v>19223450</v>
      </c>
      <c r="D385" s="42">
        <v>1984308.86</v>
      </c>
      <c r="E385" s="16">
        <f t="shared" si="60"/>
        <v>10.3</v>
      </c>
    </row>
    <row r="386" spans="1:5" ht="46.8" x14ac:dyDescent="0.3">
      <c r="A386" s="39" t="s">
        <v>592</v>
      </c>
      <c r="B386" s="7" t="s">
        <v>151</v>
      </c>
      <c r="C386" s="42">
        <v>6748000</v>
      </c>
      <c r="D386" s="42">
        <v>700912.99</v>
      </c>
      <c r="E386" s="16">
        <f t="shared" si="60"/>
        <v>10.4</v>
      </c>
    </row>
    <row r="387" spans="1:5" s="25" customFormat="1" ht="31.2" x14ac:dyDescent="0.3">
      <c r="A387" s="39" t="s">
        <v>827</v>
      </c>
      <c r="B387" s="27" t="s">
        <v>828</v>
      </c>
      <c r="C387" s="42">
        <f>C388</f>
        <v>107567200</v>
      </c>
      <c r="D387" s="42">
        <f>D388</f>
        <v>51792014.659999996</v>
      </c>
      <c r="E387" s="16">
        <f t="shared" si="60"/>
        <v>48.1</v>
      </c>
    </row>
    <row r="388" spans="1:5" ht="46.8" x14ac:dyDescent="0.3">
      <c r="A388" s="39" t="s">
        <v>593</v>
      </c>
      <c r="B388" s="7" t="s">
        <v>16</v>
      </c>
      <c r="C388" s="42">
        <v>107567200</v>
      </c>
      <c r="D388" s="42">
        <v>51792014.659999996</v>
      </c>
      <c r="E388" s="16">
        <f t="shared" si="60"/>
        <v>48.1</v>
      </c>
    </row>
    <row r="389" spans="1:5" ht="46.8" x14ac:dyDescent="0.3">
      <c r="A389" s="39" t="s">
        <v>594</v>
      </c>
      <c r="B389" s="7" t="s">
        <v>164</v>
      </c>
      <c r="C389" s="42">
        <v>16000</v>
      </c>
      <c r="D389" s="42">
        <v>27000</v>
      </c>
      <c r="E389" s="16">
        <f t="shared" si="60"/>
        <v>168.8</v>
      </c>
    </row>
    <row r="390" spans="1:5" s="25" customFormat="1" ht="93.6" x14ac:dyDescent="0.3">
      <c r="A390" s="39" t="s">
        <v>829</v>
      </c>
      <c r="B390" s="27" t="s">
        <v>830</v>
      </c>
      <c r="C390" s="42">
        <f>C391</f>
        <v>945095800</v>
      </c>
      <c r="D390" s="42">
        <f>D391</f>
        <v>191502425.41</v>
      </c>
      <c r="E390" s="16">
        <f t="shared" si="60"/>
        <v>20.3</v>
      </c>
    </row>
    <row r="391" spans="1:5" ht="93.6" x14ac:dyDescent="0.3">
      <c r="A391" s="39" t="s">
        <v>595</v>
      </c>
      <c r="B391" s="7" t="s">
        <v>189</v>
      </c>
      <c r="C391" s="42">
        <v>945095800</v>
      </c>
      <c r="D391" s="42">
        <v>191502425.41</v>
      </c>
      <c r="E391" s="16">
        <f t="shared" si="60"/>
        <v>20.3</v>
      </c>
    </row>
    <row r="392" spans="1:5" s="25" customFormat="1" ht="124.8" x14ac:dyDescent="0.3">
      <c r="A392" s="39" t="s">
        <v>831</v>
      </c>
      <c r="B392" s="27" t="s">
        <v>832</v>
      </c>
      <c r="C392" s="42">
        <f>C393</f>
        <v>93431600</v>
      </c>
      <c r="D392" s="42">
        <f>D393</f>
        <v>21671790</v>
      </c>
      <c r="E392" s="16">
        <f t="shared" si="60"/>
        <v>23.2</v>
      </c>
    </row>
    <row r="393" spans="1:5" ht="124.8" x14ac:dyDescent="0.3">
      <c r="A393" s="39" t="s">
        <v>596</v>
      </c>
      <c r="B393" s="7" t="s">
        <v>253</v>
      </c>
      <c r="C393" s="42">
        <v>93431600</v>
      </c>
      <c r="D393" s="42">
        <v>21671790</v>
      </c>
      <c r="E393" s="16">
        <f t="shared" ref="E393:E448" si="61">D393/C393*100</f>
        <v>23.2</v>
      </c>
    </row>
    <row r="394" spans="1:5" ht="31.2" x14ac:dyDescent="0.3">
      <c r="A394" s="41" t="s">
        <v>597</v>
      </c>
      <c r="B394" s="5" t="s">
        <v>201</v>
      </c>
      <c r="C394" s="40">
        <f>C395</f>
        <v>57294618.200000003</v>
      </c>
      <c r="D394" s="40">
        <f>D395</f>
        <v>3896008.01</v>
      </c>
      <c r="E394" s="20">
        <f t="shared" si="61"/>
        <v>6.8</v>
      </c>
    </row>
    <row r="395" spans="1:5" s="25" customFormat="1" ht="31.2" x14ac:dyDescent="0.3">
      <c r="A395" s="39" t="s">
        <v>833</v>
      </c>
      <c r="B395" s="26" t="s">
        <v>834</v>
      </c>
      <c r="C395" s="37">
        <f>C396</f>
        <v>57294618.200000003</v>
      </c>
      <c r="D395" s="37">
        <f>D396</f>
        <v>3896008.01</v>
      </c>
      <c r="E395" s="16">
        <f t="shared" si="61"/>
        <v>6.8</v>
      </c>
    </row>
    <row r="396" spans="1:5" ht="78" x14ac:dyDescent="0.3">
      <c r="A396" s="39" t="s">
        <v>598</v>
      </c>
      <c r="B396" s="7" t="s">
        <v>196</v>
      </c>
      <c r="C396" s="42">
        <f>42211352.32+15083265.88</f>
        <v>57294618.200000003</v>
      </c>
      <c r="D396" s="42">
        <v>3896008.01</v>
      </c>
      <c r="E396" s="16">
        <f t="shared" si="61"/>
        <v>6.8</v>
      </c>
    </row>
    <row r="397" spans="1:5" ht="62.4" x14ac:dyDescent="0.3">
      <c r="A397" s="41" t="s">
        <v>839</v>
      </c>
      <c r="B397" s="5" t="s">
        <v>836</v>
      </c>
      <c r="C397" s="36">
        <f>C398</f>
        <v>12076948.810000001</v>
      </c>
      <c r="D397" s="36">
        <f>D398</f>
        <v>116098624.98</v>
      </c>
      <c r="E397" s="20">
        <f t="shared" si="61"/>
        <v>961.3</v>
      </c>
    </row>
    <row r="398" spans="1:5" s="25" customFormat="1" ht="78" x14ac:dyDescent="0.3">
      <c r="A398" s="17" t="s">
        <v>835</v>
      </c>
      <c r="B398" s="26" t="s">
        <v>837</v>
      </c>
      <c r="C398" s="33">
        <f>C399</f>
        <v>12076948.810000001</v>
      </c>
      <c r="D398" s="33">
        <f>D399</f>
        <v>116098624.98</v>
      </c>
      <c r="E398" s="16">
        <f t="shared" si="61"/>
        <v>961.3</v>
      </c>
    </row>
    <row r="399" spans="1:5" s="25" customFormat="1" ht="62.4" x14ac:dyDescent="0.3">
      <c r="A399" s="17" t="s">
        <v>599</v>
      </c>
      <c r="B399" s="26" t="s">
        <v>838</v>
      </c>
      <c r="C399" s="33">
        <f>C400+C404+C405+C406+C407+C408</f>
        <v>12076948.810000001</v>
      </c>
      <c r="D399" s="33">
        <f>D400+D404+D405+D406+D407+D408</f>
        <v>116098624.98</v>
      </c>
      <c r="E399" s="16">
        <f t="shared" si="61"/>
        <v>961.3</v>
      </c>
    </row>
    <row r="400" spans="1:5" s="25" customFormat="1" ht="46.8" x14ac:dyDescent="0.3">
      <c r="A400" s="17" t="s">
        <v>845</v>
      </c>
      <c r="B400" s="26" t="s">
        <v>840</v>
      </c>
      <c r="C400" s="33">
        <f>C401+C402+C403</f>
        <v>0</v>
      </c>
      <c r="D400" s="33">
        <f>D401+D402+D403</f>
        <v>102799403.79000001</v>
      </c>
      <c r="E400" s="16"/>
    </row>
    <row r="401" spans="1:5" s="25" customFormat="1" ht="31.2" x14ac:dyDescent="0.3">
      <c r="A401" s="17" t="s">
        <v>846</v>
      </c>
      <c r="B401" s="26" t="s">
        <v>841</v>
      </c>
      <c r="C401" s="33">
        <v>0</v>
      </c>
      <c r="D401" s="33">
        <v>17310217.699999999</v>
      </c>
      <c r="E401" s="16"/>
    </row>
    <row r="402" spans="1:5" s="25" customFormat="1" ht="31.2" x14ac:dyDescent="0.3">
      <c r="A402" s="17" t="s">
        <v>847</v>
      </c>
      <c r="B402" s="26" t="s">
        <v>842</v>
      </c>
      <c r="C402" s="33">
        <v>0</v>
      </c>
      <c r="D402" s="33">
        <v>58069920.82</v>
      </c>
      <c r="E402" s="16"/>
    </row>
    <row r="403" spans="1:5" s="25" customFormat="1" ht="46.8" x14ac:dyDescent="0.3">
      <c r="A403" s="17" t="s">
        <v>848</v>
      </c>
      <c r="B403" s="26" t="s">
        <v>843</v>
      </c>
      <c r="C403" s="33">
        <v>0</v>
      </c>
      <c r="D403" s="33">
        <v>27419265.27</v>
      </c>
      <c r="E403" s="16"/>
    </row>
    <row r="404" spans="1:5" s="25" customFormat="1" ht="62.4" x14ac:dyDescent="0.3">
      <c r="A404" s="17" t="s">
        <v>849</v>
      </c>
      <c r="B404" s="26" t="s">
        <v>844</v>
      </c>
      <c r="C404" s="33">
        <v>0</v>
      </c>
      <c r="D404" s="33">
        <v>401779.19</v>
      </c>
      <c r="E404" s="16"/>
    </row>
    <row r="405" spans="1:5" ht="78" x14ac:dyDescent="0.3">
      <c r="A405" s="34" t="s">
        <v>600</v>
      </c>
      <c r="B405" s="8" t="s">
        <v>218</v>
      </c>
      <c r="C405" s="42">
        <f>0.02+236894.65+197664.82</f>
        <v>434559.49</v>
      </c>
      <c r="D405" s="42">
        <v>462297.33</v>
      </c>
      <c r="E405" s="16">
        <f t="shared" si="61"/>
        <v>106.4</v>
      </c>
    </row>
    <row r="406" spans="1:5" s="25" customFormat="1" ht="62.4" x14ac:dyDescent="0.3">
      <c r="A406" s="34" t="s">
        <v>850</v>
      </c>
      <c r="B406" s="28" t="s">
        <v>851</v>
      </c>
      <c r="C406" s="42">
        <v>0</v>
      </c>
      <c r="D406" s="42">
        <v>11369.14</v>
      </c>
      <c r="E406" s="16"/>
    </row>
    <row r="407" spans="1:5" ht="62.4" x14ac:dyDescent="0.3">
      <c r="A407" s="34" t="s">
        <v>601</v>
      </c>
      <c r="B407" s="8" t="s">
        <v>294</v>
      </c>
      <c r="C407" s="42">
        <v>16485</v>
      </c>
      <c r="D407" s="42">
        <v>16485</v>
      </c>
      <c r="E407" s="16">
        <f t="shared" si="61"/>
        <v>100</v>
      </c>
    </row>
    <row r="408" spans="1:5" ht="46.8" x14ac:dyDescent="0.3">
      <c r="A408" s="34" t="s">
        <v>602</v>
      </c>
      <c r="B408" s="8" t="s">
        <v>625</v>
      </c>
      <c r="C408" s="42">
        <v>11625904.32</v>
      </c>
      <c r="D408" s="42">
        <v>12407290.529999999</v>
      </c>
      <c r="E408" s="16">
        <f t="shared" si="61"/>
        <v>106.7</v>
      </c>
    </row>
    <row r="409" spans="1:5" ht="46.8" x14ac:dyDescent="0.3">
      <c r="A409" s="41" t="s">
        <v>603</v>
      </c>
      <c r="B409" s="5" t="s">
        <v>165</v>
      </c>
      <c r="C409" s="36">
        <f t="shared" ref="C409:D409" si="62">C410</f>
        <v>-9070082.2100000009</v>
      </c>
      <c r="D409" s="36">
        <f t="shared" si="62"/>
        <v>-50059539.969999999</v>
      </c>
      <c r="E409" s="20">
        <f t="shared" si="61"/>
        <v>551.9</v>
      </c>
    </row>
    <row r="410" spans="1:5" ht="46.8" x14ac:dyDescent="0.3">
      <c r="A410" s="39" t="s">
        <v>604</v>
      </c>
      <c r="B410" s="28" t="s">
        <v>202</v>
      </c>
      <c r="C410" s="42">
        <f>SUM(C411:C447)</f>
        <v>-9070082.2100000009</v>
      </c>
      <c r="D410" s="42">
        <f>SUM(D411:D447)</f>
        <v>-50059539.969999999</v>
      </c>
      <c r="E410" s="16">
        <f t="shared" si="61"/>
        <v>551.9</v>
      </c>
    </row>
    <row r="411" spans="1:5" s="25" customFormat="1" ht="31.2" x14ac:dyDescent="0.3">
      <c r="A411" s="39" t="s">
        <v>852</v>
      </c>
      <c r="B411" s="28" t="s">
        <v>855</v>
      </c>
      <c r="C411" s="42">
        <v>0</v>
      </c>
      <c r="D411" s="42">
        <v>-1251157.26</v>
      </c>
      <c r="E411" s="16"/>
    </row>
    <row r="412" spans="1:5" s="25" customFormat="1" ht="46.8" x14ac:dyDescent="0.3">
      <c r="A412" s="39" t="s">
        <v>853</v>
      </c>
      <c r="B412" s="28" t="s">
        <v>856</v>
      </c>
      <c r="C412" s="42">
        <v>0</v>
      </c>
      <c r="D412" s="42">
        <v>-113170</v>
      </c>
      <c r="E412" s="16"/>
    </row>
    <row r="413" spans="1:5" ht="124.8" x14ac:dyDescent="0.3">
      <c r="A413" s="39" t="s">
        <v>854</v>
      </c>
      <c r="B413" s="28" t="s">
        <v>857</v>
      </c>
      <c r="C413" s="42">
        <v>0</v>
      </c>
      <c r="D413" s="42">
        <v>-1712306.9</v>
      </c>
      <c r="E413" s="16"/>
    </row>
    <row r="414" spans="1:5" ht="31.2" x14ac:dyDescent="0.3">
      <c r="A414" s="39" t="s">
        <v>605</v>
      </c>
      <c r="B414" s="8" t="s">
        <v>295</v>
      </c>
      <c r="C414" s="42">
        <v>-0.01</v>
      </c>
      <c r="D414" s="42">
        <v>-0.01</v>
      </c>
      <c r="E414" s="16">
        <f t="shared" si="61"/>
        <v>100</v>
      </c>
    </row>
    <row r="415" spans="1:5" s="25" customFormat="1" ht="46.8" x14ac:dyDescent="0.3">
      <c r="A415" s="39" t="s">
        <v>858</v>
      </c>
      <c r="B415" s="28" t="s">
        <v>859</v>
      </c>
      <c r="C415" s="42">
        <v>0</v>
      </c>
      <c r="D415" s="42">
        <v>-61376.76</v>
      </c>
      <c r="E415" s="16"/>
    </row>
    <row r="416" spans="1:5" ht="31.2" x14ac:dyDescent="0.3">
      <c r="A416" s="39" t="s">
        <v>606</v>
      </c>
      <c r="B416" s="8" t="s">
        <v>297</v>
      </c>
      <c r="C416" s="42">
        <v>-11.98</v>
      </c>
      <c r="D416" s="42">
        <v>-11.98</v>
      </c>
      <c r="E416" s="16">
        <f t="shared" si="61"/>
        <v>100</v>
      </c>
    </row>
    <row r="417" spans="1:5" s="25" customFormat="1" ht="46.8" x14ac:dyDescent="0.3">
      <c r="A417" s="39" t="s">
        <v>860</v>
      </c>
      <c r="B417" s="28" t="s">
        <v>861</v>
      </c>
      <c r="C417" s="42">
        <v>0</v>
      </c>
      <c r="D417" s="42">
        <v>-377672.44</v>
      </c>
      <c r="E417" s="16"/>
    </row>
    <row r="418" spans="1:5" ht="62.4" x14ac:dyDescent="0.3">
      <c r="A418" s="39" t="s">
        <v>863</v>
      </c>
      <c r="B418" s="8" t="s">
        <v>303</v>
      </c>
      <c r="C418" s="42">
        <v>-2478.2199999999998</v>
      </c>
      <c r="D418" s="42">
        <v>-20132.14</v>
      </c>
      <c r="E418" s="16">
        <f t="shared" si="61"/>
        <v>812.4</v>
      </c>
    </row>
    <row r="419" spans="1:5" s="25" customFormat="1" ht="46.8" x14ac:dyDescent="0.3">
      <c r="A419" s="39" t="s">
        <v>862</v>
      </c>
      <c r="B419" s="28" t="s">
        <v>864</v>
      </c>
      <c r="C419" s="42">
        <v>0</v>
      </c>
      <c r="D419" s="42">
        <v>-22560</v>
      </c>
      <c r="E419" s="16"/>
    </row>
    <row r="420" spans="1:5" ht="62.4" x14ac:dyDescent="0.3">
      <c r="A420" s="39" t="s">
        <v>607</v>
      </c>
      <c r="B420" s="8" t="s">
        <v>167</v>
      </c>
      <c r="C420" s="42">
        <v>-434559.49</v>
      </c>
      <c r="D420" s="42">
        <v>-434559.49</v>
      </c>
      <c r="E420" s="16">
        <f t="shared" si="61"/>
        <v>100</v>
      </c>
    </row>
    <row r="421" spans="1:5" ht="62.4" x14ac:dyDescent="0.3">
      <c r="A421" s="39" t="s">
        <v>608</v>
      </c>
      <c r="B421" s="8" t="s">
        <v>298</v>
      </c>
      <c r="C421" s="42">
        <v>-148500</v>
      </c>
      <c r="D421" s="42">
        <v>-11927012.25</v>
      </c>
      <c r="E421" s="16">
        <f t="shared" si="61"/>
        <v>8031.7</v>
      </c>
    </row>
    <row r="422" spans="1:5" ht="62.4" x14ac:dyDescent="0.3">
      <c r="A422" s="39" t="s">
        <v>609</v>
      </c>
      <c r="B422" s="8" t="s">
        <v>296</v>
      </c>
      <c r="C422" s="42">
        <v>-5594456.0700000003</v>
      </c>
      <c r="D422" s="42">
        <v>-5594456.0700000003</v>
      </c>
      <c r="E422" s="16">
        <f t="shared" si="61"/>
        <v>100</v>
      </c>
    </row>
    <row r="423" spans="1:5" ht="62.4" x14ac:dyDescent="0.3">
      <c r="A423" s="39" t="s">
        <v>610</v>
      </c>
      <c r="B423" s="8" t="s">
        <v>299</v>
      </c>
      <c r="C423" s="42">
        <v>-1815452.09</v>
      </c>
      <c r="D423" s="42">
        <v>-1815452.09</v>
      </c>
      <c r="E423" s="16">
        <f t="shared" si="61"/>
        <v>100</v>
      </c>
    </row>
    <row r="424" spans="1:5" ht="62.4" x14ac:dyDescent="0.3">
      <c r="A424" s="39" t="s">
        <v>611</v>
      </c>
      <c r="B424" s="8" t="s">
        <v>219</v>
      </c>
      <c r="C424" s="42">
        <v>-59793.2</v>
      </c>
      <c r="D424" s="42">
        <v>-59793.2</v>
      </c>
      <c r="E424" s="16">
        <f t="shared" si="61"/>
        <v>100</v>
      </c>
    </row>
    <row r="425" spans="1:5" s="25" customFormat="1" ht="46.8" x14ac:dyDescent="0.3">
      <c r="A425" s="39" t="s">
        <v>865</v>
      </c>
      <c r="B425" s="28" t="s">
        <v>867</v>
      </c>
      <c r="C425" s="42">
        <v>0</v>
      </c>
      <c r="D425" s="42">
        <v>-147903.98000000001</v>
      </c>
      <c r="E425" s="16"/>
    </row>
    <row r="426" spans="1:5" ht="62.4" x14ac:dyDescent="0.3">
      <c r="A426" s="39" t="s">
        <v>866</v>
      </c>
      <c r="B426" s="28" t="s">
        <v>868</v>
      </c>
      <c r="C426" s="42">
        <v>0</v>
      </c>
      <c r="D426" s="42">
        <v>-139064.04999999999</v>
      </c>
      <c r="E426" s="16"/>
    </row>
    <row r="427" spans="1:5" ht="31.2" x14ac:dyDescent="0.3">
      <c r="A427" s="39" t="s">
        <v>612</v>
      </c>
      <c r="B427" s="8" t="s">
        <v>302</v>
      </c>
      <c r="C427" s="42">
        <v>-4759.83</v>
      </c>
      <c r="D427" s="42">
        <v>-4759.83</v>
      </c>
      <c r="E427" s="16">
        <f t="shared" si="61"/>
        <v>100</v>
      </c>
    </row>
    <row r="428" spans="1:5" ht="46.8" x14ac:dyDescent="0.3">
      <c r="A428" s="39" t="s">
        <v>869</v>
      </c>
      <c r="B428" s="28" t="s">
        <v>873</v>
      </c>
      <c r="C428" s="42">
        <v>0</v>
      </c>
      <c r="D428" s="42">
        <v>-1109850.05</v>
      </c>
      <c r="E428" s="16"/>
    </row>
    <row r="429" spans="1:5" s="25" customFormat="1" ht="46.8" x14ac:dyDescent="0.3">
      <c r="A429" s="39" t="s">
        <v>870</v>
      </c>
      <c r="B429" s="28" t="s">
        <v>874</v>
      </c>
      <c r="C429" s="42">
        <v>0</v>
      </c>
      <c r="D429" s="42">
        <v>-145180.23000000001</v>
      </c>
      <c r="E429" s="16"/>
    </row>
    <row r="430" spans="1:5" s="25" customFormat="1" ht="46.8" x14ac:dyDescent="0.3">
      <c r="A430" s="39" t="s">
        <v>871</v>
      </c>
      <c r="B430" s="28" t="s">
        <v>875</v>
      </c>
      <c r="C430" s="42">
        <v>0</v>
      </c>
      <c r="D430" s="42">
        <v>-495000</v>
      </c>
      <c r="E430" s="16"/>
    </row>
    <row r="431" spans="1:5" s="25" customFormat="1" ht="62.4" x14ac:dyDescent="0.3">
      <c r="A431" s="39" t="s">
        <v>872</v>
      </c>
      <c r="B431" s="28" t="s">
        <v>876</v>
      </c>
      <c r="C431" s="42">
        <v>0</v>
      </c>
      <c r="D431" s="42">
        <v>-674264.78</v>
      </c>
      <c r="E431" s="16"/>
    </row>
    <row r="432" spans="1:5" ht="78" x14ac:dyDescent="0.3">
      <c r="A432" s="39" t="s">
        <v>613</v>
      </c>
      <c r="B432" s="8" t="s">
        <v>193</v>
      </c>
      <c r="C432" s="42">
        <v>-833.16</v>
      </c>
      <c r="D432" s="42">
        <v>-833.16</v>
      </c>
      <c r="E432" s="16">
        <f t="shared" si="61"/>
        <v>100</v>
      </c>
    </row>
    <row r="433" spans="1:5" s="25" customFormat="1" ht="93.6" x14ac:dyDescent="0.3">
      <c r="A433" s="39" t="s">
        <v>877</v>
      </c>
      <c r="B433" s="28" t="s">
        <v>878</v>
      </c>
      <c r="C433" s="42">
        <v>0</v>
      </c>
      <c r="D433" s="42">
        <v>-20156700</v>
      </c>
      <c r="E433" s="16"/>
    </row>
    <row r="434" spans="1:5" ht="62.4" x14ac:dyDescent="0.3">
      <c r="A434" s="39" t="s">
        <v>614</v>
      </c>
      <c r="B434" s="8" t="s">
        <v>304</v>
      </c>
      <c r="C434" s="42">
        <v>-140080.64000000001</v>
      </c>
      <c r="D434" s="42">
        <v>-660023.37</v>
      </c>
      <c r="E434" s="16">
        <f t="shared" si="61"/>
        <v>471.2</v>
      </c>
    </row>
    <row r="435" spans="1:5" ht="46.8" x14ac:dyDescent="0.3">
      <c r="A435" s="39" t="s">
        <v>615</v>
      </c>
      <c r="B435" s="8" t="s">
        <v>305</v>
      </c>
      <c r="C435" s="42">
        <v>-16485</v>
      </c>
      <c r="D435" s="42">
        <v>-16485</v>
      </c>
      <c r="E435" s="16">
        <f t="shared" si="61"/>
        <v>100</v>
      </c>
    </row>
    <row r="436" spans="1:5" s="25" customFormat="1" ht="46.8" x14ac:dyDescent="0.3">
      <c r="A436" s="39" t="s">
        <v>879</v>
      </c>
      <c r="B436" s="28" t="s">
        <v>881</v>
      </c>
      <c r="C436" s="42">
        <v>0</v>
      </c>
      <c r="D436" s="42">
        <v>-468</v>
      </c>
      <c r="E436" s="16"/>
    </row>
    <row r="437" spans="1:5" s="25" customFormat="1" ht="31.2" x14ac:dyDescent="0.3">
      <c r="A437" s="39" t="s">
        <v>880</v>
      </c>
      <c r="B437" s="28" t="s">
        <v>882</v>
      </c>
      <c r="C437" s="42">
        <v>0</v>
      </c>
      <c r="D437" s="42">
        <v>-1153.8499999999999</v>
      </c>
      <c r="E437" s="16"/>
    </row>
    <row r="438" spans="1:5" ht="62.4" x14ac:dyDescent="0.3">
      <c r="A438" s="39" t="s">
        <v>616</v>
      </c>
      <c r="B438" s="28" t="s">
        <v>260</v>
      </c>
      <c r="C438" s="42">
        <v>0</v>
      </c>
      <c r="D438" s="42">
        <v>-18747.77</v>
      </c>
      <c r="E438" s="16"/>
    </row>
    <row r="439" spans="1:5" ht="31.2" x14ac:dyDescent="0.3">
      <c r="A439" s="39" t="s">
        <v>617</v>
      </c>
      <c r="B439" s="8" t="s">
        <v>166</v>
      </c>
      <c r="C439" s="42">
        <v>-1954.09</v>
      </c>
      <c r="D439" s="42">
        <v>-529007.43000000005</v>
      </c>
      <c r="E439" s="16">
        <f t="shared" si="61"/>
        <v>27071.8</v>
      </c>
    </row>
    <row r="440" spans="1:5" ht="46.8" x14ac:dyDescent="0.3">
      <c r="A440" s="39" t="s">
        <v>618</v>
      </c>
      <c r="B440" s="8" t="s">
        <v>220</v>
      </c>
      <c r="C440" s="42">
        <v>-38863.31</v>
      </c>
      <c r="D440" s="42">
        <v>-91706.33</v>
      </c>
      <c r="E440" s="16">
        <f t="shared" si="61"/>
        <v>236</v>
      </c>
    </row>
    <row r="441" spans="1:5" s="25" customFormat="1" ht="31.2" x14ac:dyDescent="0.3">
      <c r="A441" s="39" t="s">
        <v>883</v>
      </c>
      <c r="B441" s="28" t="s">
        <v>885</v>
      </c>
      <c r="C441" s="42">
        <v>0</v>
      </c>
      <c r="D441" s="42">
        <v>-11.68</v>
      </c>
      <c r="E441" s="16"/>
    </row>
    <row r="442" spans="1:5" s="25" customFormat="1" ht="31.2" x14ac:dyDescent="0.3">
      <c r="A442" s="39" t="s">
        <v>884</v>
      </c>
      <c r="B442" s="28" t="s">
        <v>886</v>
      </c>
      <c r="C442" s="42">
        <v>0</v>
      </c>
      <c r="D442" s="42">
        <v>-126.24</v>
      </c>
      <c r="E442" s="16"/>
    </row>
    <row r="443" spans="1:5" ht="124.8" x14ac:dyDescent="0.3">
      <c r="A443" s="39" t="s">
        <v>619</v>
      </c>
      <c r="B443" s="8" t="s">
        <v>301</v>
      </c>
      <c r="C443" s="42">
        <v>-10214.69</v>
      </c>
      <c r="D443" s="42">
        <v>-10214.69</v>
      </c>
      <c r="E443" s="16">
        <f t="shared" si="61"/>
        <v>100</v>
      </c>
    </row>
    <row r="444" spans="1:5" ht="109.2" x14ac:dyDescent="0.3">
      <c r="A444" s="39" t="s">
        <v>620</v>
      </c>
      <c r="B444" s="8" t="s">
        <v>216</v>
      </c>
      <c r="C444" s="42">
        <v>0</v>
      </c>
      <c r="D444" s="42">
        <v>-6371.24</v>
      </c>
      <c r="E444" s="16"/>
    </row>
    <row r="445" spans="1:5" ht="124.8" x14ac:dyDescent="0.3">
      <c r="A445" s="39" t="s">
        <v>621</v>
      </c>
      <c r="B445" s="8" t="s">
        <v>300</v>
      </c>
      <c r="C445" s="42">
        <v>-199652.09</v>
      </c>
      <c r="D445" s="42">
        <v>-199652.09</v>
      </c>
      <c r="E445" s="16">
        <f t="shared" si="61"/>
        <v>100</v>
      </c>
    </row>
    <row r="446" spans="1:5" s="25" customFormat="1" ht="140.4" x14ac:dyDescent="0.3">
      <c r="A446" s="38" t="s">
        <v>887</v>
      </c>
      <c r="B446" s="28" t="s">
        <v>888</v>
      </c>
      <c r="C446" s="35">
        <v>0</v>
      </c>
      <c r="D446" s="42">
        <v>-383.85</v>
      </c>
      <c r="E446" s="16"/>
    </row>
    <row r="447" spans="1:5" ht="46.8" x14ac:dyDescent="0.3">
      <c r="A447" s="38" t="s">
        <v>622</v>
      </c>
      <c r="B447" s="8" t="s">
        <v>205</v>
      </c>
      <c r="C447" s="35">
        <v>-601988.34</v>
      </c>
      <c r="D447" s="42">
        <v>-2261971.7599999998</v>
      </c>
      <c r="E447" s="16">
        <f t="shared" si="61"/>
        <v>375.8</v>
      </c>
    </row>
    <row r="448" spans="1:5" s="12" customFormat="1" ht="24" customHeight="1" x14ac:dyDescent="0.3">
      <c r="A448" s="46" t="s">
        <v>623</v>
      </c>
      <c r="B448" s="46"/>
      <c r="C448" s="43">
        <f>C8+C197</f>
        <v>104991514366.2</v>
      </c>
      <c r="D448" s="43">
        <f>D8+D197</f>
        <v>21969619171.25</v>
      </c>
      <c r="E448" s="24">
        <f t="shared" si="61"/>
        <v>20.9</v>
      </c>
    </row>
    <row r="450" spans="3:5" ht="12.75" customHeight="1" x14ac:dyDescent="0.3">
      <c r="C450" s="13"/>
      <c r="D450" s="13"/>
      <c r="E450" s="13"/>
    </row>
    <row r="452" spans="3:5" ht="12.75" customHeight="1" x14ac:dyDescent="0.3">
      <c r="C452" s="9"/>
      <c r="D452" s="9"/>
      <c r="E452" s="9"/>
    </row>
    <row r="453" spans="3:5" ht="12.75" customHeight="1" x14ac:dyDescent="0.3">
      <c r="C453" s="13"/>
      <c r="D453" s="14"/>
      <c r="E453" s="14"/>
    </row>
    <row r="454" spans="3:5" ht="12.75" customHeight="1" x14ac:dyDescent="0.3">
      <c r="C454" s="13"/>
      <c r="D454" s="13"/>
      <c r="E454" s="13"/>
    </row>
    <row r="455" spans="3:5" ht="12.75" customHeight="1" x14ac:dyDescent="0.3">
      <c r="C455" s="14"/>
      <c r="D455" s="4"/>
      <c r="E455" s="4"/>
    </row>
    <row r="456" spans="3:5" ht="12.75" customHeight="1" x14ac:dyDescent="0.3">
      <c r="C456" s="13"/>
      <c r="D456" s="4"/>
      <c r="E456" s="4"/>
    </row>
    <row r="457" spans="3:5" ht="12.75" customHeight="1" x14ac:dyDescent="0.3">
      <c r="C457" s="13"/>
      <c r="D457" s="14"/>
      <c r="E457" s="14"/>
    </row>
    <row r="458" spans="3:5" ht="12.75" customHeight="1" x14ac:dyDescent="0.3">
      <c r="C458" s="14"/>
      <c r="D458" s="14"/>
      <c r="E458" s="14"/>
    </row>
    <row r="459" spans="3:5" ht="12.75" customHeight="1" x14ac:dyDescent="0.3">
      <c r="C459" s="13"/>
      <c r="D459" s="13"/>
      <c r="E459" s="13"/>
    </row>
    <row r="460" spans="3:5" ht="12.75" customHeight="1" x14ac:dyDescent="0.3">
      <c r="C460" s="14"/>
      <c r="D460" s="13"/>
      <c r="E460" s="13"/>
    </row>
    <row r="461" spans="3:5" ht="12.75" customHeight="1" x14ac:dyDescent="0.3">
      <c r="C461" s="13"/>
      <c r="D461" s="14"/>
      <c r="E461" s="14"/>
    </row>
    <row r="462" spans="3:5" ht="12.75" customHeight="1" x14ac:dyDescent="0.3">
      <c r="C462" s="14"/>
      <c r="D462" s="13"/>
      <c r="E462" s="13"/>
    </row>
    <row r="463" spans="3:5" ht="12.75" customHeight="1" x14ac:dyDescent="0.3">
      <c r="C463" s="14"/>
      <c r="D463" s="14"/>
      <c r="E463" s="14"/>
    </row>
    <row r="464" spans="3:5" ht="12.75" customHeight="1" x14ac:dyDescent="0.3">
      <c r="C464" s="14"/>
      <c r="D464" s="14"/>
      <c r="E464" s="14"/>
    </row>
    <row r="465" spans="3:5" ht="12.75" customHeight="1" x14ac:dyDescent="0.3">
      <c r="C465" s="14"/>
      <c r="D465" s="14"/>
      <c r="E465" s="14"/>
    </row>
    <row r="466" spans="3:5" ht="12.75" customHeight="1" x14ac:dyDescent="0.3">
      <c r="C466" s="14"/>
      <c r="D466" s="14"/>
      <c r="E466" s="14"/>
    </row>
    <row r="467" spans="3:5" ht="12.75" customHeight="1" x14ac:dyDescent="0.3">
      <c r="C467" s="14"/>
      <c r="D467" s="14"/>
      <c r="E467" s="14"/>
    </row>
    <row r="468" spans="3:5" ht="12.75" customHeight="1" x14ac:dyDescent="0.3">
      <c r="C468" s="14"/>
      <c r="D468" s="14"/>
      <c r="E468" s="14"/>
    </row>
  </sheetData>
  <sortState ref="A339:W367">
    <sortCondition ref="B339:B367"/>
  </sortState>
  <mergeCells count="6">
    <mergeCell ref="A448:B448"/>
    <mergeCell ref="A5:E5"/>
    <mergeCell ref="D4:E4"/>
    <mergeCell ref="D1:E1"/>
    <mergeCell ref="D2:E2"/>
    <mergeCell ref="D3:E3"/>
  </mergeCells>
  <hyperlinks>
    <hyperlink ref="B333" r:id="rId1" display="https://login.consultant.ru/link/?req=doc&amp;base=LAW&amp;n=477248&amp;dst=100010&amp;field=134&amp;date=27.11.2024"/>
  </hyperlinks>
  <pageMargins left="0.39370078740157483" right="0.39370078740157483" top="0.33" bottom="0.23622047244094491" header="0.15748031496062992" footer="0.15748031496062992"/>
  <pageSetup paperSize="9" scale="85" fitToHeight="0" orientation="landscape" r:id="rId2"/>
  <headerFooter>
    <oddHeader>&amp;C&amp;P</oddHead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бюджет 2026-2028</vt:lpstr>
      <vt:lpstr>'бюджет 2026-2028'!Заголовки_для_печати</vt:lpstr>
      <vt:lpstr>'бюджет 2026-2028'!Область_печати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Кулешов</dc:creator>
  <cp:lastModifiedBy>Давыдова</cp:lastModifiedBy>
  <cp:lastPrinted>2026-04-15T12:38:26Z</cp:lastPrinted>
  <dcterms:created xsi:type="dcterms:W3CDTF">2018-12-25T15:55:39Z</dcterms:created>
  <dcterms:modified xsi:type="dcterms:W3CDTF">2026-05-06T09:03:31Z</dcterms:modified>
</cp:coreProperties>
</file>