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2" yWindow="504" windowWidth="12156" windowHeight="5100"/>
  </bookViews>
  <sheets>
    <sheet name="Доходы" sheetId="2" r:id="rId1"/>
  </sheets>
  <definedNames>
    <definedName name="_xlnm.Print_Titles" localSheetId="0">Доходы!$4:$4</definedName>
    <definedName name="_xlnm.Print_Area" localSheetId="0">Доходы!$A$1:$F$434</definedName>
  </definedNames>
  <calcPr calcId="145621"/>
</workbook>
</file>

<file path=xl/calcChain.xml><?xml version="1.0" encoding="utf-8"?>
<calcChain xmlns="http://schemas.openxmlformats.org/spreadsheetml/2006/main">
  <c r="E14" i="2" l="1"/>
  <c r="E399" i="2" l="1"/>
  <c r="E398" i="2" s="1"/>
  <c r="E386" i="2"/>
  <c r="E385" i="2" s="1"/>
  <c r="E384" i="2" l="1"/>
  <c r="E383" i="2" s="1"/>
  <c r="E379" i="2"/>
  <c r="E378" i="2" s="1"/>
  <c r="D376" i="2"/>
  <c r="E376" i="2"/>
  <c r="C376" i="2"/>
  <c r="D374" i="2"/>
  <c r="E374" i="2"/>
  <c r="C374" i="2"/>
  <c r="D372" i="2"/>
  <c r="E372" i="2"/>
  <c r="D370" i="2"/>
  <c r="E370" i="2"/>
  <c r="D367" i="2"/>
  <c r="E367" i="2"/>
  <c r="C367" i="2"/>
  <c r="D365" i="2"/>
  <c r="E365" i="2"/>
  <c r="D361" i="2"/>
  <c r="E361" i="2"/>
  <c r="C361" i="2"/>
  <c r="D357" i="2"/>
  <c r="E357" i="2"/>
  <c r="D355" i="2"/>
  <c r="E355" i="2"/>
  <c r="D353" i="2"/>
  <c r="E353" i="2"/>
  <c r="D351" i="2"/>
  <c r="E351" i="2"/>
  <c r="D348" i="2"/>
  <c r="E348" i="2"/>
  <c r="D346" i="2"/>
  <c r="E346" i="2"/>
  <c r="D344" i="2"/>
  <c r="E344" i="2"/>
  <c r="D342" i="2"/>
  <c r="E342" i="2"/>
  <c r="D340" i="2"/>
  <c r="E340" i="2"/>
  <c r="D336" i="2"/>
  <c r="E336" i="2"/>
  <c r="D334" i="2"/>
  <c r="D333" i="2" s="1"/>
  <c r="E334" i="2"/>
  <c r="E333" i="2" s="1"/>
  <c r="D331" i="2"/>
  <c r="E331" i="2"/>
  <c r="C331" i="2"/>
  <c r="D329" i="2"/>
  <c r="E329" i="2"/>
  <c r="C329" i="2"/>
  <c r="D327" i="2"/>
  <c r="E327" i="2"/>
  <c r="D325" i="2"/>
  <c r="E325" i="2"/>
  <c r="D323" i="2"/>
  <c r="E323" i="2"/>
  <c r="D321" i="2"/>
  <c r="E321" i="2"/>
  <c r="D319" i="2"/>
  <c r="E319" i="2"/>
  <c r="D317" i="2"/>
  <c r="E317" i="2"/>
  <c r="D315" i="2"/>
  <c r="E315" i="2"/>
  <c r="D313" i="2"/>
  <c r="E313" i="2"/>
  <c r="D311" i="2"/>
  <c r="E311" i="2"/>
  <c r="D308" i="2"/>
  <c r="E308" i="2"/>
  <c r="E360" i="2" l="1"/>
  <c r="D360" i="2"/>
  <c r="D306" i="2"/>
  <c r="E306" i="2"/>
  <c r="D303" i="2"/>
  <c r="E303" i="2"/>
  <c r="D301" i="2"/>
  <c r="E301" i="2"/>
  <c r="D299" i="2"/>
  <c r="E299" i="2"/>
  <c r="D297" i="2"/>
  <c r="E297" i="2"/>
  <c r="D295" i="2"/>
  <c r="E295" i="2"/>
  <c r="D293" i="2"/>
  <c r="E293" i="2"/>
  <c r="D291" i="2"/>
  <c r="E291" i="2"/>
  <c r="D289" i="2"/>
  <c r="E289" i="2"/>
  <c r="D287" i="2"/>
  <c r="E287" i="2"/>
  <c r="D285" i="2"/>
  <c r="E285" i="2"/>
  <c r="D283" i="2"/>
  <c r="E283" i="2"/>
  <c r="D280" i="2"/>
  <c r="E280" i="2"/>
  <c r="D278" i="2"/>
  <c r="E278" i="2"/>
  <c r="D276" i="2"/>
  <c r="E276" i="2"/>
  <c r="D274" i="2"/>
  <c r="E274" i="2"/>
  <c r="D272" i="2"/>
  <c r="E272" i="2"/>
  <c r="D270" i="2"/>
  <c r="E270" i="2"/>
  <c r="D266" i="2"/>
  <c r="E266" i="2"/>
  <c r="D264" i="2"/>
  <c r="E264" i="2"/>
  <c r="D262" i="2"/>
  <c r="E262" i="2"/>
  <c r="D260" i="2"/>
  <c r="E260" i="2"/>
  <c r="D258" i="2"/>
  <c r="E258" i="2"/>
  <c r="D256" i="2"/>
  <c r="E256" i="2"/>
  <c r="D254" i="2"/>
  <c r="E254" i="2"/>
  <c r="D252" i="2"/>
  <c r="E252" i="2"/>
  <c r="D250" i="2"/>
  <c r="E250" i="2"/>
  <c r="D248" i="2"/>
  <c r="E248" i="2"/>
  <c r="D246" i="2"/>
  <c r="E246" i="2"/>
  <c r="D243" i="2"/>
  <c r="E243" i="2"/>
  <c r="D241" i="2"/>
  <c r="E241" i="2"/>
  <c r="D239" i="2"/>
  <c r="E239" i="2"/>
  <c r="D237" i="2"/>
  <c r="E237" i="2"/>
  <c r="D235" i="2"/>
  <c r="E235" i="2"/>
  <c r="D233" i="2"/>
  <c r="E233" i="2"/>
  <c r="D231" i="2"/>
  <c r="E231" i="2"/>
  <c r="D229" i="2"/>
  <c r="E229" i="2"/>
  <c r="D227" i="2"/>
  <c r="E227" i="2"/>
  <c r="D224" i="2"/>
  <c r="E224" i="2"/>
  <c r="E222" i="2"/>
  <c r="D222" i="2"/>
  <c r="D220" i="2"/>
  <c r="E220" i="2"/>
  <c r="D218" i="2"/>
  <c r="E218" i="2"/>
  <c r="D216" i="2"/>
  <c r="E216" i="2"/>
  <c r="D214" i="2"/>
  <c r="E214" i="2"/>
  <c r="D212" i="2"/>
  <c r="E212" i="2"/>
  <c r="D210" i="2"/>
  <c r="E210" i="2"/>
  <c r="D208" i="2"/>
  <c r="E208" i="2"/>
  <c r="D204" i="2"/>
  <c r="E204" i="2"/>
  <c r="D202" i="2"/>
  <c r="E202" i="2"/>
  <c r="D200" i="2"/>
  <c r="E200" i="2"/>
  <c r="E199" i="2" s="1"/>
  <c r="D196" i="2"/>
  <c r="E196" i="2"/>
  <c r="D194" i="2"/>
  <c r="E194" i="2"/>
  <c r="C194" i="2"/>
  <c r="D192" i="2"/>
  <c r="D191" i="2" s="1"/>
  <c r="E192" i="2"/>
  <c r="D186" i="2"/>
  <c r="D185" i="2" s="1"/>
  <c r="E186" i="2"/>
  <c r="E185" i="2" s="1"/>
  <c r="D183" i="2"/>
  <c r="D182" i="2" s="1"/>
  <c r="E183" i="2"/>
  <c r="C183" i="2"/>
  <c r="E182" i="2"/>
  <c r="D180" i="2"/>
  <c r="E180" i="2"/>
  <c r="D178" i="2"/>
  <c r="E178" i="2"/>
  <c r="D176" i="2"/>
  <c r="E176" i="2"/>
  <c r="D175" i="2"/>
  <c r="E175" i="2"/>
  <c r="D173" i="2"/>
  <c r="E173" i="2"/>
  <c r="D171" i="2"/>
  <c r="E171" i="2"/>
  <c r="D169" i="2"/>
  <c r="E169" i="2"/>
  <c r="D167" i="2"/>
  <c r="E167" i="2"/>
  <c r="D164" i="2"/>
  <c r="E164" i="2"/>
  <c r="D162" i="2"/>
  <c r="E162" i="2"/>
  <c r="D160" i="2"/>
  <c r="E160" i="2"/>
  <c r="D158" i="2"/>
  <c r="E158" i="2"/>
  <c r="D156" i="2"/>
  <c r="E156" i="2"/>
  <c r="D155" i="2"/>
  <c r="E155" i="2"/>
  <c r="D152" i="2"/>
  <c r="E152" i="2"/>
  <c r="D150" i="2"/>
  <c r="D149" i="2" s="1"/>
  <c r="E150" i="2"/>
  <c r="E149" i="2" s="1"/>
  <c r="D147" i="2"/>
  <c r="D146" i="2" s="1"/>
  <c r="E147" i="2"/>
  <c r="E146" i="2" s="1"/>
  <c r="D144" i="2"/>
  <c r="E144" i="2"/>
  <c r="D142" i="2"/>
  <c r="E142" i="2"/>
  <c r="D141" i="2"/>
  <c r="E141" i="2"/>
  <c r="D138" i="2"/>
  <c r="E138" i="2"/>
  <c r="D136" i="2"/>
  <c r="D135" i="2" s="1"/>
  <c r="E136" i="2"/>
  <c r="E135" i="2" s="1"/>
  <c r="D133" i="2"/>
  <c r="E133" i="2"/>
  <c r="D131" i="2"/>
  <c r="E131" i="2"/>
  <c r="D128" i="2"/>
  <c r="E128" i="2"/>
  <c r="D123" i="2"/>
  <c r="D122" i="2" s="1"/>
  <c r="E123" i="2"/>
  <c r="E122" i="2" s="1"/>
  <c r="D117" i="2"/>
  <c r="D116" i="2" s="1"/>
  <c r="E117" i="2"/>
  <c r="E116" i="2" s="1"/>
  <c r="D113" i="2"/>
  <c r="E113" i="2"/>
  <c r="D110" i="2"/>
  <c r="E110" i="2"/>
  <c r="D107" i="2"/>
  <c r="D106" i="2" s="1"/>
  <c r="E107" i="2"/>
  <c r="E106" i="2" s="1"/>
  <c r="D104" i="2"/>
  <c r="D103" i="2" s="1"/>
  <c r="E104" i="2"/>
  <c r="E103" i="2" s="1"/>
  <c r="D101" i="2"/>
  <c r="E101" i="2"/>
  <c r="D99" i="2"/>
  <c r="E99" i="2"/>
  <c r="D97" i="2"/>
  <c r="D96" i="2" s="1"/>
  <c r="E97" i="2"/>
  <c r="E96" i="2" s="1"/>
  <c r="D94" i="2"/>
  <c r="E94" i="2"/>
  <c r="D92" i="2"/>
  <c r="D91" i="2" s="1"/>
  <c r="E92" i="2"/>
  <c r="E91" i="2" s="1"/>
  <c r="D89" i="2"/>
  <c r="E89" i="2"/>
  <c r="D79" i="2"/>
  <c r="E79" i="2"/>
  <c r="C79" i="2"/>
  <c r="D71" i="2"/>
  <c r="E71" i="2"/>
  <c r="E69" i="2" s="1"/>
  <c r="E67" i="2" s="1"/>
  <c r="C71" i="2"/>
  <c r="D62" i="2"/>
  <c r="D61" i="2" s="1"/>
  <c r="E62" i="2"/>
  <c r="E61" i="2" s="1"/>
  <c r="D57" i="2"/>
  <c r="E57" i="2"/>
  <c r="D54" i="2"/>
  <c r="E54" i="2"/>
  <c r="E53" i="2" s="1"/>
  <c r="D50" i="2"/>
  <c r="E50" i="2"/>
  <c r="D48" i="2"/>
  <c r="D47" i="2" s="1"/>
  <c r="D46" i="2" s="1"/>
  <c r="E48" i="2"/>
  <c r="E47" i="2" s="1"/>
  <c r="E46" i="2" s="1"/>
  <c r="D43" i="2"/>
  <c r="E43" i="2"/>
  <c r="D40" i="2"/>
  <c r="E40" i="2"/>
  <c r="D37" i="2"/>
  <c r="E37" i="2"/>
  <c r="D34" i="2"/>
  <c r="E34" i="2"/>
  <c r="E8" i="2"/>
  <c r="D14" i="2"/>
  <c r="D8" i="2"/>
  <c r="D7" i="2" s="1"/>
  <c r="D6" i="2" s="1"/>
  <c r="E7" i="2"/>
  <c r="E6" i="2" s="1"/>
  <c r="E24" i="2" l="1"/>
  <c r="E23" i="2" s="1"/>
  <c r="E191" i="2"/>
  <c r="D199" i="2"/>
  <c r="E190" i="2"/>
  <c r="E189" i="2" s="1"/>
  <c r="D190" i="2"/>
  <c r="E154" i="2"/>
  <c r="D154" i="2"/>
  <c r="E140" i="2"/>
  <c r="D140" i="2"/>
  <c r="E127" i="2"/>
  <c r="D127" i="2"/>
  <c r="E109" i="2"/>
  <c r="D109" i="2"/>
  <c r="E88" i="2"/>
  <c r="E5" i="2" s="1"/>
  <c r="E433" i="2" s="1"/>
  <c r="D88" i="2"/>
  <c r="D69" i="2"/>
  <c r="D67" i="2" s="1"/>
  <c r="D53" i="2"/>
  <c r="D24" i="2"/>
  <c r="D23" i="2" s="1"/>
  <c r="D399" i="2"/>
  <c r="D398" i="2" s="1"/>
  <c r="D386" i="2"/>
  <c r="D385" i="2" s="1"/>
  <c r="D384" i="2" s="1"/>
  <c r="D383" i="2" s="1"/>
  <c r="D379" i="2"/>
  <c r="D378" i="2" s="1"/>
  <c r="D189" i="2" l="1"/>
  <c r="D5" i="2"/>
  <c r="C379" i="2"/>
  <c r="C378" i="2" s="1"/>
  <c r="C372" i="2"/>
  <c r="C370" i="2"/>
  <c r="C365" i="2"/>
  <c r="C357" i="2"/>
  <c r="C355" i="2"/>
  <c r="C353" i="2"/>
  <c r="C351" i="2"/>
  <c r="C348" i="2"/>
  <c r="C346" i="2"/>
  <c r="C344" i="2"/>
  <c r="C342" i="2"/>
  <c r="C340" i="2"/>
  <c r="C336" i="2"/>
  <c r="C334" i="2"/>
  <c r="C325" i="2"/>
  <c r="C327" i="2"/>
  <c r="C323" i="2"/>
  <c r="C321" i="2"/>
  <c r="C319" i="2"/>
  <c r="C317" i="2"/>
  <c r="C315" i="2"/>
  <c r="C313" i="2"/>
  <c r="C311" i="2"/>
  <c r="C308" i="2"/>
  <c r="C306" i="2"/>
  <c r="C303" i="2"/>
  <c r="C301" i="2"/>
  <c r="C299" i="2"/>
  <c r="C297" i="2"/>
  <c r="C295" i="2"/>
  <c r="C293" i="2"/>
  <c r="C291" i="2"/>
  <c r="C289" i="2"/>
  <c r="C287" i="2"/>
  <c r="C285" i="2"/>
  <c r="C283" i="2"/>
  <c r="C280" i="2"/>
  <c r="C278" i="2"/>
  <c r="C276" i="2"/>
  <c r="C274" i="2"/>
  <c r="C272" i="2"/>
  <c r="C270" i="2"/>
  <c r="C266" i="2"/>
  <c r="C264" i="2"/>
  <c r="C262" i="2"/>
  <c r="C260" i="2"/>
  <c r="C258" i="2"/>
  <c r="C256" i="2"/>
  <c r="C254" i="2"/>
  <c r="C252" i="2"/>
  <c r="C250" i="2"/>
  <c r="C248" i="2"/>
  <c r="C246" i="2"/>
  <c r="C243" i="2"/>
  <c r="C241" i="2"/>
  <c r="C239" i="2"/>
  <c r="C237" i="2"/>
  <c r="C235" i="2"/>
  <c r="C233" i="2"/>
  <c r="C231" i="2"/>
  <c r="C229" i="2"/>
  <c r="C227" i="2"/>
  <c r="C224" i="2"/>
  <c r="C222" i="2"/>
  <c r="C220" i="2"/>
  <c r="C218" i="2"/>
  <c r="C216" i="2"/>
  <c r="C214" i="2"/>
  <c r="C212" i="2"/>
  <c r="C210" i="2"/>
  <c r="C208" i="2"/>
  <c r="C204" i="2"/>
  <c r="C202" i="2"/>
  <c r="C200" i="2"/>
  <c r="D433" i="2" l="1"/>
  <c r="C199" i="2"/>
  <c r="C333" i="2"/>
  <c r="C360" i="2"/>
  <c r="C196" i="2"/>
  <c r="C192" i="2"/>
  <c r="C186" i="2"/>
  <c r="C185" i="2" s="1"/>
  <c r="C182" i="2"/>
  <c r="C180" i="2"/>
  <c r="C178" i="2"/>
  <c r="C176" i="2"/>
  <c r="C173" i="2"/>
  <c r="C171" i="2"/>
  <c r="C169" i="2"/>
  <c r="C167" i="2"/>
  <c r="C164" i="2"/>
  <c r="C162" i="2"/>
  <c r="C160" i="2"/>
  <c r="C158" i="2"/>
  <c r="C156" i="2"/>
  <c r="C150" i="2"/>
  <c r="C152" i="2"/>
  <c r="C147" i="2"/>
  <c r="C146" i="2" s="1"/>
  <c r="C144" i="2"/>
  <c r="C142" i="2"/>
  <c r="C136" i="2"/>
  <c r="C138" i="2"/>
  <c r="C133" i="2"/>
  <c r="C131" i="2"/>
  <c r="C123" i="2"/>
  <c r="C122" i="2" s="1"/>
  <c r="C120" i="2"/>
  <c r="C117" i="2"/>
  <c r="C113" i="2"/>
  <c r="C110" i="2" s="1"/>
  <c r="C107" i="2"/>
  <c r="C106" i="2" s="1"/>
  <c r="C104" i="2"/>
  <c r="C103" i="2" s="1"/>
  <c r="C101" i="2"/>
  <c r="C99" i="2"/>
  <c r="C97" i="2"/>
  <c r="C94" i="2"/>
  <c r="C92" i="2"/>
  <c r="C91" i="2" s="1"/>
  <c r="C89" i="2"/>
  <c r="C69" i="2"/>
  <c r="C67" i="2" s="1"/>
  <c r="C62" i="2"/>
  <c r="C65" i="2"/>
  <c r="C57" i="2"/>
  <c r="C54" i="2"/>
  <c r="C50" i="2"/>
  <c r="C48" i="2"/>
  <c r="C43" i="2"/>
  <c r="C40" i="2"/>
  <c r="C37" i="2"/>
  <c r="C34" i="2"/>
  <c r="C27" i="2"/>
  <c r="C47" i="2" l="1"/>
  <c r="C46" i="2" s="1"/>
  <c r="C53" i="2"/>
  <c r="C116" i="2"/>
  <c r="C109" i="2" s="1"/>
  <c r="C135" i="2"/>
  <c r="C155" i="2"/>
  <c r="C191" i="2"/>
  <c r="C190" i="2" s="1"/>
  <c r="C189" i="2" s="1"/>
  <c r="C24" i="2"/>
  <c r="C23" i="2" s="1"/>
  <c r="C61" i="2"/>
  <c r="C96" i="2"/>
  <c r="C88" i="2" s="1"/>
  <c r="C128" i="2"/>
  <c r="C141" i="2"/>
  <c r="C140" i="2" s="1"/>
  <c r="C149" i="2"/>
  <c r="C175" i="2"/>
  <c r="C154" i="2" s="1"/>
  <c r="C127" i="2"/>
  <c r="C14" i="2"/>
  <c r="C8" i="2"/>
  <c r="C7" i="2" s="1"/>
  <c r="C6" i="2" l="1"/>
  <c r="C5" i="2" s="1"/>
  <c r="C433" i="2" s="1"/>
</calcChain>
</file>

<file path=xl/sharedStrings.xml><?xml version="1.0" encoding="utf-8"?>
<sst xmlns="http://schemas.openxmlformats.org/spreadsheetml/2006/main" count="865" uniqueCount="864">
  <si>
    <t>НАЛОГОВЫЕ И НЕНАЛОГОВЫЕ ДОХОДЫ</t>
  </si>
  <si>
    <t xml:space="preserve"> 000 1000000000 0000 000</t>
  </si>
  <si>
    <t>НАЛОГИ НА ПРИБЫЛЬ, ДОХОДЫ</t>
  </si>
  <si>
    <t xml:space="preserve"> 000 1010000000 0000 000</t>
  </si>
  <si>
    <t>Налог на прибыль организаций</t>
  </si>
  <si>
    <t xml:space="preserve"> 000 1010100000 0000 110</t>
  </si>
  <si>
    <t>Налог на прибыль организаций, зачисляемый в бюджеты бюджетной системы Российской Федерации по соответствующим ставкам</t>
  </si>
  <si>
    <t xml:space="preserve"> 000 1010101000 0000 110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</si>
  <si>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</si>
  <si>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 xml:space="preserve"> 000 1010101202 0000 110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</si>
  <si>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</si>
  <si>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 xml:space="preserve"> 000 1010101402 0000 110</t>
  </si>
  <si>
    <t>Налог на прибыль организаций, уплачиваемый международными холдинговыми компаниями, зачисляемый в бюджеты субъектов Российской Федерации</t>
  </si>
  <si>
    <t xml:space="preserve"> 000 1010101602 0000 110</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</si>
  <si>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</si>
  <si>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 xml:space="preserve"> 000 1010112001 0000 110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</si>
  <si>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</si>
  <si>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 xml:space="preserve"> 000 1010113001 0000 110</t>
  </si>
  <si>
    <t>Налог на доходы физических лиц</t>
  </si>
  <si>
    <t xml:space="preserve"> 000 1010200001 0000 110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</si>
  <si>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</si>
  <si>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 xml:space="preserve"> 000 1010201001 0000 110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</si>
  <si>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</si>
  <si>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 xml:space="preserve"> 000 1010202001 0000 110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</si>
  <si>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</si>
  <si>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 xml:space="preserve"> 000 1010203001 0000 110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</si>
  <si>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</si>
  <si>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 000 1010204001 0000 110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</si>
  <si>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</si>
  <si>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 xml:space="preserve"> 000 1010208001 0000 110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</si>
  <si>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</si>
  <si>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 xml:space="preserve"> 000 1010210001 0000 110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</si>
  <si>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</si>
  <si>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 xml:space="preserve"> 000 1010213001 0000 110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</si>
  <si>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</si>
  <si>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 xml:space="preserve"> 000 1010214001 0000 110</t>
  </si>
  <si>
    <t>НАЛОГИ НА ТОВАРЫ (РАБОТЫ, УСЛУГИ), РЕАЛИЗУЕМЫЕ НА ТЕРРИТОРИИ РОССИЙСКОЙ ФЕДЕРАЦИИ</t>
  </si>
  <si>
    <t xml:space="preserve"> 000 1030000000 0000 000</t>
  </si>
  <si>
    <t>Акцизы по подакцизным товарам (продукции), производимым на территории Российской Федерации</t>
  </si>
  <si>
    <t xml:space="preserve"> 000 1030200001 0000 110</t>
  </si>
  <si>
    <t>Акцизы на пиво, напитки, изготавливаемые на основе пива, производимые на территории Российской Федерации</t>
  </si>
  <si>
    <t xml:space="preserve"> 000 1030210001 0000 110</t>
  </si>
  <si>
    <t>Акцизы на сидр, пуаре, медовуху, производимые на территории Российской Федерации</t>
  </si>
  <si>
    <t xml:space="preserve"> 000 1030212001 0000 110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</si>
  <si>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</si>
  <si>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 xml:space="preserve"> 000 1030214001 0000 110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</si>
  <si>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</si>
  <si>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 xml:space="preserve"> 000 1030214201 0000 110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</si>
  <si>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</si>
  <si>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 xml:space="preserve"> 000 1030214301 0000 110</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</si>
  <si>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</si>
  <si>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000 1030219001 0000 110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</si>
  <si>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</si>
  <si>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000 1030220001 0000 110</t>
  </si>
  <si>
    <t>Доходы от уплаты акцизов на спиртосодержащую продукцию, производимую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</si>
  <si>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000 1030221001 0000 110</t>
  </si>
  <si>
    <t>Доходы от уплаты акцизов на этиловый спирт из непищевого сырья,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</si>
  <si>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000 1030222001 0000 110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</si>
  <si>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</si>
  <si>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000 1030223001 0000 110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</si>
  <si>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</si>
  <si>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000 1030223101 0000 110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</si>
  <si>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</si>
  <si>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000 1030223201 0000 110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</si>
  <si>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</si>
  <si>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000 1030224001 0000 110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</si>
  <si>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</si>
  <si>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000 1030224101 0000 110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</si>
  <si>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</si>
  <si>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000 1030224201 0000 110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</si>
  <si>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</si>
  <si>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000 1030225001 0000 110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</si>
  <si>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</si>
  <si>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000 1030225101 0000 110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</si>
  <si>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</si>
  <si>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000 1030225201 0000 110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</si>
  <si>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</si>
  <si>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000 1030226001 0000 110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</si>
  <si>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</si>
  <si>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000 1030226101 0000 110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</si>
  <si>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</si>
  <si>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000 1030226201 0000 110</t>
  </si>
  <si>
    <t>НАЛОГИ НА СОВОКУПНЫЙ ДОХОД</t>
  </si>
  <si>
    <t xml:space="preserve"> 000 1050000000 0000 000</t>
  </si>
  <si>
    <t>Налог, взимаемый в связи с применением упрощенной системы налогообложения</t>
  </si>
  <si>
    <t xml:space="preserve"> 000 1050100000 0000 110</t>
  </si>
  <si>
    <t>Налог, взимаемый с налогоплательщиков, выбравших в качестве объекта налогообложения доходы</t>
  </si>
  <si>
    <t xml:space="preserve"> 000 1050101001 0000 110</t>
  </si>
  <si>
    <t xml:space="preserve"> 000 1050101101 0000 110</t>
  </si>
  <si>
    <t>Налог, взимаемый с налогоплательщиков, выбравших в качестве объекта налогообложения доходы, уменьшенные на величину расходов</t>
  </si>
  <si>
    <t xml:space="preserve"> 000 1050102001 0000 110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</si>
  <si>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</si>
  <si>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000 1050102101 0000 110</t>
  </si>
  <si>
    <t>Налог на профессиональный доход</t>
  </si>
  <si>
    <t xml:space="preserve"> 000 1050600001 0000 110</t>
  </si>
  <si>
    <t>НАЛОГИ НА ИМУЩЕСТВО</t>
  </si>
  <si>
    <t xml:space="preserve"> 000 1060000000 0000 000</t>
  </si>
  <si>
    <t>Налог на имущество организаций</t>
  </si>
  <si>
    <t xml:space="preserve"> 000 1060200002 0000 110</t>
  </si>
  <si>
    <t>Налог на имущество организаций по имуществу, не входящему в Единую систему газоснабжения</t>
  </si>
  <si>
    <t xml:space="preserve"> 000 1060201002 0000 110</t>
  </si>
  <si>
    <t>Налог на имущество организаций по имуществу, входящему в Единую систему газоснабжения</t>
  </si>
  <si>
    <t xml:space="preserve"> 000 1060202002 0000 110</t>
  </si>
  <si>
    <t>Транспортный налог</t>
  </si>
  <si>
    <t xml:space="preserve"> 000 1060400002 0000 110</t>
  </si>
  <si>
    <t>Транспортный налог с организаций</t>
  </si>
  <si>
    <t xml:space="preserve"> 000 1060401102 0000 110</t>
  </si>
  <si>
    <t>Транспортный налог с физических лиц</t>
  </si>
  <si>
    <t xml:space="preserve"> 000 1060401202 0000 110</t>
  </si>
  <si>
    <t>Налог на игорный бизнес</t>
  </si>
  <si>
    <t xml:space="preserve"> 000 1060500002 0000 110</t>
  </si>
  <si>
    <t>НАЛОГИ, СБОРЫ И РЕГУЛЯРНЫЕ ПЛАТЕЖИ ЗА ПОЛЬЗОВАНИЕ ПРИРОДНЫМИ РЕСУРСАМИ</t>
  </si>
  <si>
    <t xml:space="preserve"> 000 1070000000 0000 000</t>
  </si>
  <si>
    <t>Налог на добычу полезных ископаемых</t>
  </si>
  <si>
    <t xml:space="preserve"> 000 1070100001 0000 110</t>
  </si>
  <si>
    <t>Налог на добычу общераспространенных полезных ископаемых</t>
  </si>
  <si>
    <t xml:space="preserve"> 000 1070102001 0000 110</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</si>
  <si>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</si>
  <si>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 xml:space="preserve"> 000 1070103001 0000 110</t>
  </si>
  <si>
    <t>Сборы за пользование объектами животного мира и за пользование объектами водных биологических ресурсов</t>
  </si>
  <si>
    <t xml:space="preserve"> 000 1070400001 0000 110</t>
  </si>
  <si>
    <t>Сбор за пользование объектами животного мира</t>
  </si>
  <si>
    <t xml:space="preserve"> 000 1070401001 0000 110</t>
  </si>
  <si>
    <t>ГОСУДАРСТВЕННАЯ ПОШЛИНА</t>
  </si>
  <si>
    <t xml:space="preserve"> 000 1080000000 0000 000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</si>
  <si>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</si>
  <si>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 xml:space="preserve"> 000 1080600001 0000 110</t>
  </si>
  <si>
    <t>Государственная пошлина за государственную регистрацию, а также за совершение прочих юридически значимых действий</t>
  </si>
  <si>
    <t xml:space="preserve"> 000 1080700001 0000 110</t>
  </si>
  <si>
    <t>Государственная пошлина за государственную регистрацию прав, ограничений (обременении) прав на недвижимое имущество и сделок с ним</t>
  </si>
  <si>
    <t xml:space="preserve"> 000 1080702001 0000 110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</si>
  <si>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</si>
  <si>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 xml:space="preserve"> 000 1080708001 0000 110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</si>
  <si>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</si>
  <si>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 xml:space="preserve"> 000 1080708201 0000 110</t>
  </si>
  <si>
    <t>Государственная пошлина за выдачу и обмен паспорта гражданина Российской Федерации</t>
  </si>
  <si>
    <t xml:space="preserve"> 000 1080710001 0000 110</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</si>
  <si>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</si>
  <si>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 xml:space="preserve"> 000 1080711001 0000 110</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</si>
  <si>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</si>
  <si>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 xml:space="preserve"> 000 1080713001 0000 110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</si>
  <si>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</si>
  <si>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 xml:space="preserve"> 000 1080714001 0000 110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</si>
  <si>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</si>
  <si>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 xml:space="preserve"> 000 1080714101 0000 110</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</si>
  <si>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</si>
  <si>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 xml:space="preserve"> 000 1080714201 0000 110</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</si>
  <si>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</si>
  <si>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 xml:space="preserve"> 000 1080717001 0000 110</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</si>
  <si>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</si>
  <si>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 xml:space="preserve"> 000 1080717201 0000 110</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</si>
  <si>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</si>
  <si>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 xml:space="preserve"> 000 1080730001 0000 110</t>
  </si>
  <si>
    <t>Государственная пошлина за повторную выдачу свидетельства о постановке на учет в налоговом органе</t>
  </si>
  <si>
    <t xml:space="preserve"> 000 1080731001 0000 110</t>
  </si>
  <si>
    <t>Государственная пошлина за выдачу свидетельства о государственной аккредитации региональной спортивной федерации</t>
  </si>
  <si>
    <t xml:space="preserve"> 000 1080734001 0000 110</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</si>
  <si>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</si>
  <si>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 xml:space="preserve"> 000 1080738001 0000 110</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</si>
  <si>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</si>
  <si>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 xml:space="preserve"> 000 1080739001 0000 110</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</si>
  <si>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</si>
  <si>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 xml:space="preserve"> 000 1080740001 0000 110</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</si>
  <si>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</si>
  <si>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 xml:space="preserve"> 000 1080751001 0000 110</t>
  </si>
  <si>
    <t>ДОХОДЫ ОТ ИСПОЛЬЗОВАНИЯ ИМУЩЕСТВА, НАХОДЯЩЕГОСЯ В ГОСУДАРСТВЕННОЙ И МУНИЦИПАЛЬНОЙ СОБСТВЕННОСТИ</t>
  </si>
  <si>
    <t xml:space="preserve"> 000 1110000000 0000 000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</si>
  <si>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</si>
  <si>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 xml:space="preserve"> 000 1110100000 0000 120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</si>
  <si>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</si>
  <si>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 xml:space="preserve"> 000 1110102002 0000 120</t>
  </si>
  <si>
    <t>Доходы от размещения средств бюджетов</t>
  </si>
  <si>
    <t xml:space="preserve"> 000 1110200000 0000 120</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</si>
  <si>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</si>
  <si>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 xml:space="preserve"> 000 1110210000 0000 120</t>
  </si>
  <si>
    <t>Доходы от операций по управлению остатками средств на едином казначейском счете, зачисляемые в бюджеты субъектов Российской Федерации</t>
  </si>
  <si>
    <t xml:space="preserve"> 000 1110210202 0000 120</t>
  </si>
  <si>
    <t>Проценты, полученные от предоставления бюджетных кредитов внутри страны</t>
  </si>
  <si>
    <t xml:space="preserve"> 000 1110300000 0000 120</t>
  </si>
  <si>
    <t>Проценты, полученные от предоставления бюджетных кредитов внутри страны за счет средств бюджетов субъектов Российской Федерации</t>
  </si>
  <si>
    <t xml:space="preserve"> 000 1110302002 0000 120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</si>
  <si>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</si>
  <si>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000 1110500000 0000 120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</si>
  <si>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</si>
  <si>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 000 1110502000 0000 120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</si>
  <si>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</si>
  <si>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000 1110502202 0000 120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</si>
  <si>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</si>
  <si>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 xml:space="preserve"> 000 1110503000 0000 120</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</si>
  <si>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</si>
  <si>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 xml:space="preserve"> 000 1110503202 0000 120</t>
  </si>
  <si>
    <t>Доходы от сдачи в аренду имущества, составляющего государственную (муниципальную) казну (за исключением земельных участков)</t>
  </si>
  <si>
    <t xml:space="preserve"> 000 1110507000 0000 120</t>
  </si>
  <si>
    <t>Доходы от сдачи в аренду имущества, составляющего казну субъекта Российской Федерации (за исключением земельных участков)</t>
  </si>
  <si>
    <t xml:space="preserve"> 000 1110507202 0000 120</t>
  </si>
  <si>
    <t>Платежи от государственных и муниципальных унитарных предприятий</t>
  </si>
  <si>
    <t xml:space="preserve"> 000 1110700000 0000 120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</si>
  <si>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</si>
  <si>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 xml:space="preserve"> 000 1110701000 0000 120</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</si>
  <si>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</si>
  <si>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 xml:space="preserve"> 000 1110701202 0000 120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</si>
  <si>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</si>
  <si>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000 1110900000 0000 120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</si>
  <si>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</si>
  <si>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000 1110904000 0000 120</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</si>
  <si>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</si>
  <si>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 xml:space="preserve"> 000 1110904202 0000 120</t>
  </si>
  <si>
    <t>ПЛАТЕЖИ ПРИ ПОЛЬЗОВАНИИ ПРИРОДНЫМИ РЕСУРСАМИ</t>
  </si>
  <si>
    <t xml:space="preserve"> 000 1120000000 0000 000</t>
  </si>
  <si>
    <t>Плата за негативное воздействие на окружающую среду</t>
  </si>
  <si>
    <t xml:space="preserve"> 000 1120100001 0000 120</t>
  </si>
  <si>
    <t>Плата за выбросы загрязняющих веществ в атмосферный воздух стационарными объектами</t>
  </si>
  <si>
    <t xml:space="preserve"> 000 1120101001 0000 120</t>
  </si>
  <si>
    <t>Плата за сбросы загрязняющих веществ в водные объекты</t>
  </si>
  <si>
    <t xml:space="preserve"> 000 1120103001 0000 120</t>
  </si>
  <si>
    <t>Плата за размещение отходов производства и потребления</t>
  </si>
  <si>
    <t xml:space="preserve"> 000 1120104001 0000 120</t>
  </si>
  <si>
    <t>Плата за размещение отходов производства</t>
  </si>
  <si>
    <t xml:space="preserve"> 000 1120104101 0000 120</t>
  </si>
  <si>
    <t>Плата за размещение твердых коммунальных отходов</t>
  </si>
  <si>
    <t xml:space="preserve"> 000 1120104201 0000 120</t>
  </si>
  <si>
    <t>Платежи при пользовании недрами</t>
  </si>
  <si>
    <t xml:space="preserve"> 000 1120200000 0000 120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</si>
  <si>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</si>
  <si>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 xml:space="preserve"> 000 1120201001 0000 120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</si>
  <si>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</si>
  <si>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 xml:space="preserve"> 000 1120201201 0000 120</t>
  </si>
  <si>
    <t>Регулярные платежи за пользование недрами при пользовании недрами на территории Российской Федерации</t>
  </si>
  <si>
    <t xml:space="preserve"> 000 1120203001 0000 120</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</si>
  <si>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</si>
  <si>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 xml:space="preserve"> 000 1120205001 0000 120</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</si>
  <si>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</si>
  <si>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 xml:space="preserve"> 000 1120205201 0000 120</t>
  </si>
  <si>
    <t>Плата за использование лесов</t>
  </si>
  <si>
    <t xml:space="preserve"> 000 1120400000 0000 120</t>
  </si>
  <si>
    <t>Плата за использование лесов, расположенных на землях лесного фонда</t>
  </si>
  <si>
    <t xml:space="preserve"> 000 1120401000 0000 120</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</si>
  <si>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</si>
  <si>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 xml:space="preserve"> 000 1120401302 0000 120</t>
  </si>
  <si>
    <t>Плата за использование лесов, расположенных на землях лесного фонда, в части, превышающей минимальный размер арендной платы (за исключением платы за использование лесов, расположенных на землях лесного фонда, в части, превышающей минимальный размер арендной платы, при реализации приоритетных инвестиционных проектов в целях развития лесного комплекса)</t>
  </si>
  <si>
    <t xml:space="preserve"> 000 1120401402 0000 120</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</si>
  <si>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</si>
  <si>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 xml:space="preserve"> 000 1120401502 0000 120</t>
  </si>
  <si>
    <t>ДОХОДЫ ОТ ОКАЗАНИЯ ПЛАТНЫХ УСЛУГ И КОМПЕНСАЦИИ ЗАТРАТ ГОСУДАРСТВА</t>
  </si>
  <si>
    <t xml:space="preserve"> 000 1130000000 0000 000</t>
  </si>
  <si>
    <t>Доходы от оказания платных услуг (работ)</t>
  </si>
  <si>
    <t xml:space="preserve"> 000 1130100000 0000 130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</si>
  <si>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</si>
  <si>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 xml:space="preserve"> 000 1130102001 0000 130</t>
  </si>
  <si>
    <t>Плата за предоставление сведений из Единого государственного реестра недвижимости</t>
  </si>
  <si>
    <t xml:space="preserve"> 000 1130103101 0000 130</t>
  </si>
  <si>
    <t>Плата за предоставление сведений, документов, содержащихся в государственных реестрах (регистрах)</t>
  </si>
  <si>
    <t xml:space="preserve"> 000 1130140001 0000 130</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</si>
  <si>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</si>
  <si>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 xml:space="preserve"> 000 1130141001 0000 130</t>
  </si>
  <si>
    <t>Прочие доходы от оказания платных услуг (работ)</t>
  </si>
  <si>
    <t xml:space="preserve"> 000 1130199000 0000 130</t>
  </si>
  <si>
    <t>Прочие доходы от оказания платных услуг (работ) получателями средств бюджетов субъектов Российской Федерации</t>
  </si>
  <si>
    <t xml:space="preserve"> 000 1130199202 0000 130</t>
  </si>
  <si>
    <t>Доходы от компенсации затрат государства</t>
  </si>
  <si>
    <t xml:space="preserve"> 000 1130200000 0000 130</t>
  </si>
  <si>
    <t>Доходы, поступающие в порядке возмещения расходов, понесенных в связи с эксплуатацией имущества</t>
  </si>
  <si>
    <t xml:space="preserve"> 000 1130206000 0000 130</t>
  </si>
  <si>
    <t>Доходы, поступающие в порядке возмещения расходов, понесенных в связи с эксплуатацией имущества субъектов Российской Федерации</t>
  </si>
  <si>
    <t xml:space="preserve"> 000 1130206202 0000 130</t>
  </si>
  <si>
    <t>Прочие доходы от компенсации затрат государства</t>
  </si>
  <si>
    <t xml:space="preserve"> 000 1130299000 0000 130</t>
  </si>
  <si>
    <t>Прочие доходы от компенсации затрат бюджетов субъектов Российской Федерации</t>
  </si>
  <si>
    <t xml:space="preserve"> 000 1130299202 0000 130</t>
  </si>
  <si>
    <t>ДОХОДЫ ОТ ПРОДАЖИ МАТЕРИАЛЬНЫХ И НЕМАТЕРИАЛЬНЫХ АКТИВОВ</t>
  </si>
  <si>
    <t xml:space="preserve"> 000 1140000000 0000 000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</si>
  <si>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</si>
  <si>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000 1140200000 0000 000</t>
  </si>
  <si>
    <t>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</si>
  <si>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 xml:space="preserve"> 000 1140202002 0000 410</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</si>
  <si>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</si>
  <si>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 xml:space="preserve"> 000 1140202302 0000 410</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</si>
  <si>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</si>
  <si>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 xml:space="preserve"> 000 1140202002 0000 440</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</si>
  <si>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</si>
  <si>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 xml:space="preserve"> 000 1140202202 0000 440</t>
  </si>
  <si>
    <t>Доходы от продажи земельных участков, находящихся в государственной и муниципальной собственности</t>
  </si>
  <si>
    <t xml:space="preserve"> 000 1140600000 0000 430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</si>
  <si>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</si>
  <si>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 000 1140602000 0000 430</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</si>
  <si>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</si>
  <si>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000 1140602202 0000 430</t>
  </si>
  <si>
    <t>АДМИНИСТРАТИВНЫЕ ПЛАТЕЖИ И СБОРЫ</t>
  </si>
  <si>
    <t xml:space="preserve"> 000 1150000000 0000 000</t>
  </si>
  <si>
    <t>Платежи, взимаемые государственными и муниципальными органами (организациями) за выполнение определенных функций</t>
  </si>
  <si>
    <t xml:space="preserve"> 000 1150200000 0000 140</t>
  </si>
  <si>
    <t>Платежи, взимаемые государственными органами (организациями) субъектов Российской Федерации за выполнение определенных функций</t>
  </si>
  <si>
    <t xml:space="preserve"> 000 1150202002 0000 140</t>
  </si>
  <si>
    <t>Сборы, вносимые заказчиками документации, подлежащей государственной экологической экспертизе, рассчитанные в соответствии со сметой расходов на проведение государственной экологической экспертизы</t>
  </si>
  <si>
    <t xml:space="preserve"> 000 1150700001 0000 140</t>
  </si>
  <si>
    <t>Сборы, вносимые заказчиками документации, подлежащей государственной экологической экспертизе, организация и проведение которой осуществляются органами государственной власти субъектов Российской Федерации, рассчитанные в соответствии со сметой расходов на проведение государственной экологической экспертизы</t>
  </si>
  <si>
    <t xml:space="preserve"> 000 1150702001 0000 140</t>
  </si>
  <si>
    <t>ШТРАФЫ, САНКЦИИ, ВОЗМЕЩЕНИЕ УЩЕРБА</t>
  </si>
  <si>
    <t xml:space="preserve"> 000 1160000000 0000 000</t>
  </si>
  <si>
    <t>Административные штрафы, установленные Кодексом Российской Федерации об административных правонарушениях</t>
  </si>
  <si>
    <t xml:space="preserve"> 000 1160100001 0000 140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</si>
  <si>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</si>
  <si>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 000 1160107001 0000 140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</si>
  <si>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</si>
  <si>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000 1160107201 0000 140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</si>
  <si>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</si>
  <si>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 xml:space="preserve"> 000 1160108001 0000 140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</si>
  <si>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</si>
  <si>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000 1160108201 0000 140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</si>
  <si>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</si>
  <si>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 xml:space="preserve"> 000 1160109001 0000 140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</si>
  <si>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</si>
  <si>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000 1160109201 0000 140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</si>
  <si>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</si>
  <si>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 xml:space="preserve"> 000 1160111001 0000 140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</si>
  <si>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</si>
  <si>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000 1160111201 0000 140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</si>
  <si>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</si>
  <si>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 xml:space="preserve"> 000 1160112001 0000 140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</si>
  <si>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</si>
  <si>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 xml:space="preserve"> 000 1160112101 0000 140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</si>
  <si>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</si>
  <si>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 xml:space="preserve"> 000 1160112301 0000 140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</si>
  <si>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</si>
  <si>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 000 1160114001 0000 140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</si>
  <si>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</si>
  <si>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000 1160114201 0000 140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</si>
  <si>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</si>
  <si>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 xml:space="preserve"> 000 1160115001 0000 140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</si>
  <si>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</si>
  <si>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000 1160115201 0000 140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</si>
  <si>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</si>
  <si>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 000 1160119001 0000 140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</si>
  <si>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</si>
  <si>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000 1160119201 0000 140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</si>
  <si>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</si>
  <si>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 000 1160133000 0000 140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</si>
  <si>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</si>
  <si>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000 1160133201 0000 140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</si>
  <si>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</si>
  <si>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 000 1160700000 0000 140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</si>
  <si>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</si>
  <si>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 xml:space="preserve"> 000 1160701000 0000 140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</si>
  <si>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</si>
  <si>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 xml:space="preserve"> 000 1160701002 0000 140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</si>
  <si>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</si>
  <si>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 xml:space="preserve"> 000 1160703000 0000 140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</si>
  <si>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</si>
  <si>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000 1160703002 0000 140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</si>
  <si>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</si>
  <si>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 000 1160709000 0000 140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</si>
  <si>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</si>
  <si>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000 1160709002 0000 140</t>
  </si>
  <si>
    <t>Платежи в целях возмещения причиненного ущерба (убытков)</t>
  </si>
  <si>
    <t xml:space="preserve"> 000 1161000000 0000 140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</si>
  <si>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</si>
  <si>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 000 1161012000 0000 140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</si>
  <si>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</si>
  <si>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 xml:space="preserve"> 000 1161012201 0000 140</t>
  </si>
  <si>
    <t>Платежи, уплачиваемые в целях возмещения вреда</t>
  </si>
  <si>
    <t xml:space="preserve"> 000 1161100001 0000 140</t>
  </si>
  <si>
    <t>Платежи, уплачиваемые в целях возмещения вреда, причиняемого автомобильным дорогам</t>
  </si>
  <si>
    <t xml:space="preserve"> 000 1161106001 0000 140</t>
  </si>
  <si>
    <t>Платежи, уплачиваемые в целях возмещения вреда, причиняемого автомобильным дорогам регионального или межмуниципального значения тяжеловесными транспортными средствами</t>
  </si>
  <si>
    <t xml:space="preserve"> 000 1161106301 0000 140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</si>
  <si>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</si>
  <si>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 xml:space="preserve"> 000 1161800002 0000 140</t>
  </si>
  <si>
    <t>БЕЗВОЗМЕЗДНЫЕ ПОСТУПЛЕНИЯ</t>
  </si>
  <si>
    <t xml:space="preserve"> 000 2000000000 0000 000</t>
  </si>
  <si>
    <t>БЕЗВОЗМЕЗДНЫЕ ПОСТУПЛЕНИЯ ОТ ДРУГИХ БЮДЖЕТОВ БЮДЖЕТНОЙ СИСТЕМЫ РОССИЙСКОЙ ФЕДЕРАЦИИ</t>
  </si>
  <si>
    <t xml:space="preserve"> 000 2020000000 0000 000</t>
  </si>
  <si>
    <t>Дотации бюджетам бюджетной системы Российской Федерации</t>
  </si>
  <si>
    <t xml:space="preserve"> 000 2021000000 0000 150</t>
  </si>
  <si>
    <t>Дотации на выравнивание бюджетной обеспеченности</t>
  </si>
  <si>
    <t xml:space="preserve"> 000 2021500100 0000 150</t>
  </si>
  <si>
    <t>Дотации бюджетам субъектов Российской Федерации на выравнивание бюджетной обеспеченности</t>
  </si>
  <si>
    <t xml:space="preserve"> 000 2021500102 0000 150</t>
  </si>
  <si>
    <t>Дотации бюджетам на поддержку мер по обеспечению сбалансированности бюджетов</t>
  </si>
  <si>
    <t xml:space="preserve"> 000 2021500200 0000 150</t>
  </si>
  <si>
    <t>Дотации бюджетам субъектов Российской Федерации на поддержку мер по обеспечению сбалансированности бюджетов</t>
  </si>
  <si>
    <t xml:space="preserve"> 000 2021500202 0000 150</t>
  </si>
  <si>
    <t>Дотации бюджетам на частичную компенсацию дополнительных расходов на повышение оплаты труда работников бюджетной сферы и иные цели</t>
  </si>
  <si>
    <t xml:space="preserve"> 000 2021500900 0000 150</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</si>
  <si>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</si>
  <si>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 xml:space="preserve"> 000 2021500902 0000 150</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</si>
  <si>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</si>
  <si>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 xml:space="preserve"> 000 2021554902 0000 150</t>
  </si>
  <si>
    <t>Субсидии бюджетам бюджетной системы Российской Федерации (межбюджетные субсидии)</t>
  </si>
  <si>
    <t xml:space="preserve"> 000 2022000000 0000 150</t>
  </si>
  <si>
    <t>Субсидии бюджетам на стимулирование увеличения производства картофеля и овощей</t>
  </si>
  <si>
    <t xml:space="preserve"> 000 2022501400 0000 150</t>
  </si>
  <si>
    <t>Субсидии бюджетам субъектов Российской Федерации на стимулирование увеличения производства картофеля и овощей</t>
  </si>
  <si>
    <t xml:space="preserve"> 000 2022501402 0000 150</t>
  </si>
  <si>
    <t>Субсидии бюджетам на реализацию мероприятий по стимулированию программ развития жилищного строительства субъектов Российской Федерации</t>
  </si>
  <si>
    <t xml:space="preserve"> 000 2022502100 0000 150</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</si>
  <si>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</si>
  <si>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 xml:space="preserve"> 000 2022502102 0000 150</t>
  </si>
  <si>
    <t>Субсидии бюджетам на государственную поддержку организаций, входящих в систему спортивной подготовки</t>
  </si>
  <si>
    <t xml:space="preserve"> 000 2022508100 0000 150</t>
  </si>
  <si>
    <t>Субсидии бюджетам субъектов Российской Федерации на государственную поддержку организаций, входящих в систему спортивной подготовки</t>
  </si>
  <si>
    <t xml:space="preserve"> 000 2022508102 0000 150</t>
  </si>
  <si>
    <t>Субсидии бюджетам субъектов Российской Федерации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</si>
  <si>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 000 2022508202 0000 150</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</si>
  <si>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</si>
  <si>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 xml:space="preserve"> 000 2022508402 0000 150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</si>
  <si>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</si>
  <si>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 xml:space="preserve"> 000 2022508600 0000 150</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</si>
  <si>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</si>
  <si>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 xml:space="preserve"> 000 2022508602 0000 150</t>
  </si>
  <si>
    <t>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</si>
  <si>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 xml:space="preserve"> 000 2022509800 0000 150</t>
  </si>
  <si>
    <t>Субсидии бюджетам субъектов Российской Федерации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</si>
  <si>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 xml:space="preserve"> 000 2022509802 0000 150</t>
  </si>
  <si>
    <t>Субсидии бюджетам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t>
  </si>
  <si>
    <t xml:space="preserve"> 000 2022510600 0000 150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</si>
  <si>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t>
  </si>
  <si>
    <t xml:space="preserve"> 000 2022510602 0000 150</t>
  </si>
  <si>
    <t>Субсидии бюджетам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4-х до 17-ти лет системами непрерывного мониторинга глюкозы</t>
  </si>
  <si>
    <t xml:space="preserve"> 000 2022510700 0000 150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</si>
  <si>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4-х до 17-ти лет системами непрерывного мониторинга глюкозы</t>
  </si>
  <si>
    <t xml:space="preserve"> 000 2022510702 0000 150</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</si>
  <si>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</si>
  <si>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 xml:space="preserve"> 000 2022511400 0000 150</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</si>
  <si>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</si>
  <si>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 xml:space="preserve"> 000 2022511402 0000 150</t>
  </si>
  <si>
    <t>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</si>
  <si>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000 2022513800 0000 150</t>
  </si>
  <si>
    <t>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</si>
  <si>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000 2022513802 0000 150</t>
  </si>
  <si>
    <t>Субсидии бюджетам на создание системы долговременного ухода за гражданами пожилого возраста и инвалидами</t>
  </si>
  <si>
    <t xml:space="preserve"> 000 2022516300 0000 150</t>
  </si>
  <si>
    <t>Субсидии бюджетам субъектов Российской Федерации на создание системы долговременного ухода за гражданами пожилого возраста и инвалидами</t>
  </si>
  <si>
    <t xml:space="preserve"> 000 2022516302 0000 150</t>
  </si>
  <si>
    <t>Субсидии бюджетам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</si>
  <si>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 xml:space="preserve"> 000 2022517200 0000 150</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</si>
  <si>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</si>
  <si>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 xml:space="preserve"> 000 2022517202 0000 150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</si>
  <si>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</si>
  <si>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000 2022517900 0000 150</t>
  </si>
  <si>
    <t>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</si>
  <si>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000 2022517902 0000 150</t>
  </si>
  <si>
    <t>Субсидии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</si>
  <si>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 xml:space="preserve"> 000 2022519002 0000 150</t>
  </si>
  <si>
    <t>Субсидии бюджетам на оснащение оборудованием региональных сосудистых центров и первичных сосудистых отделений</t>
  </si>
  <si>
    <t xml:space="preserve"> 000 2022519200 0000 150</t>
  </si>
  <si>
    <t>Субсидии бюджетам субъектов Российской Федерации на оснащение оборудованием региональных сосудистых центров и первичных сосудистых отделений</t>
  </si>
  <si>
    <t xml:space="preserve"> 000 2022519202 0000 150</t>
  </si>
  <si>
    <t>Субсидии бюджетам на развитие паллиативной медицинской помощи</t>
  </si>
  <si>
    <t xml:space="preserve"> 000 2022520100 0000 150</t>
  </si>
  <si>
    <t>Субсидии бюджетам субъектов Российской Федерации на развитие паллиативной медицинской помощи</t>
  </si>
  <si>
    <t xml:space="preserve"> 000 2022520102 0000 150</t>
  </si>
  <si>
    <t>Субсидии бюджетам на реализацию мероприятий по предупреждению и борьбе с социально значимыми инфекционными заболеваниями</t>
  </si>
  <si>
    <t xml:space="preserve"> 000 2022520200 0000 150</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</si>
  <si>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</si>
  <si>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 xml:space="preserve"> 000 2022520202 0000 150</t>
  </si>
  <si>
    <t>Субсидии бюджетам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</si>
  <si>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 xml:space="preserve"> 000 2022521300 0000 150</t>
  </si>
  <si>
    <t>Субсидии бюджетам субъектов Российской Федерации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</si>
  <si>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 xml:space="preserve"> 000 2022521302 0000 150</t>
  </si>
  <si>
    <t>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</si>
  <si>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 xml:space="preserve"> 000 2022522900 0000 150</t>
  </si>
  <si>
    <t>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</si>
  <si>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 xml:space="preserve"> 000 2022522902 0000 150</t>
  </si>
  <si>
    <t>Субсидии бюджетам на модернизацию инфраструктуры общего образования в отдельных субъектах Российской Федерации</t>
  </si>
  <si>
    <t xml:space="preserve"> 000 2022523900 0000 150</t>
  </si>
  <si>
    <t>Субсидии бюджетам субъектов Российской Федерации на модернизацию инфраструктуры общего образования в отдельных субъектах Российской Федерации</t>
  </si>
  <si>
    <t xml:space="preserve"> 000 2022523902 0000 150</t>
  </si>
  <si>
    <t>Субсидии бюджетам на строительство и реконструкцию (модернизацию) объектов питьевого водоснабжения</t>
  </si>
  <si>
    <t xml:space="preserve"> 000 2022524300 0000 150</t>
  </si>
  <si>
    <t>Субсидии бюджетам субъектов Российской Федерации на строительство и реконструкцию (модернизацию) объектов питьевого водоснабжения</t>
  </si>
  <si>
    <t xml:space="preserve"> 000 2022524302 0000 150</t>
  </si>
  <si>
    <t>Субсидии бюджетам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</si>
  <si>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000 2022525600 0000 150</t>
  </si>
  <si>
    <t>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</si>
  <si>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000 2022525602 0000 150</t>
  </si>
  <si>
    <t>Субсидии бюджетам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</si>
  <si>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 xml:space="preserve"> 000 2022527600 0000 150</t>
  </si>
  <si>
    <t>Субсидии бюджетам субъектов Российской Федерации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</si>
  <si>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 xml:space="preserve"> 000 2022527602 0000 150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</si>
  <si>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</si>
  <si>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 xml:space="preserve"> 000 2022528102 0000 150</t>
  </si>
  <si>
    <t>Субсидии бюджетам в целях достижения результатов национального проекта "Производительность труда"</t>
  </si>
  <si>
    <t xml:space="preserve"> 000 2022528900 0000 150</t>
  </si>
  <si>
    <t>Субсидии бюджетам субъектов Российской Федерации в целях достижения результатов национального проекта "Производительность труда"</t>
  </si>
  <si>
    <t xml:space="preserve"> 000 2022528902 0000 150</t>
  </si>
  <si>
    <t>Субсидии бюджетам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t>
  </si>
  <si>
    <t xml:space="preserve"> 000 2022529200 0000 150</t>
  </si>
  <si>
    <t>Субсидии бюджетам субъектов Российской Федерации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t>
  </si>
  <si>
    <t xml:space="preserve"> 000 2022529202 0000 150</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</si>
  <si>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</si>
  <si>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 xml:space="preserve"> 000 2022529900 0000 150</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</si>
  <si>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</si>
  <si>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 xml:space="preserve"> 000 2022529902 0000 150</t>
  </si>
  <si>
    <t>Субсидии бюджетам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</si>
  <si>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 xml:space="preserve"> 000 2022530000 0000 150</t>
  </si>
  <si>
    <t>Субсидии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</si>
  <si>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 xml:space="preserve"> 000 2022530002 0000 150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</si>
  <si>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</si>
  <si>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000 2022530400 0000 150</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</si>
  <si>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</si>
  <si>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000 2022530402 0000 150</t>
  </si>
  <si>
    <t>Субсидии бюджетам на развитие сельского туризма</t>
  </si>
  <si>
    <t xml:space="preserve"> 000 2022534100 0000 150</t>
  </si>
  <si>
    <t>Субсидии бюджетам субъектов Российской Федерации на развитие сельского туризма</t>
  </si>
  <si>
    <t xml:space="preserve"> 000 2022534102 0000 150</t>
  </si>
  <si>
    <t>Субсидии бюджетам на финансовое обеспечение (возмещение) производителям зерновых культур части затрат на производство и реализацию зерновых культур</t>
  </si>
  <si>
    <t xml:space="preserve"> 000 2022535800 0000 150</t>
  </si>
  <si>
    <t>Субсидии бюджетам субъектов Российской Федерации на финансовое обеспечение (возмещение) производителям зерновых культур части затрат на производство и реализацию зерновых культур</t>
  </si>
  <si>
    <t xml:space="preserve"> 000 2022535802 0000 150</t>
  </si>
  <si>
    <t>Субсидии бюджетам на реализацию региональных проектов модернизации первичного звена здравоохранения</t>
  </si>
  <si>
    <t xml:space="preserve"> 000 2022536500 0000 150</t>
  </si>
  <si>
    <t>Субсидии бюджетам субъектов Российской Федерации на реализацию региональных проектов модернизации первичного звена здравоохранения</t>
  </si>
  <si>
    <t xml:space="preserve"> 000 2022536502 0000 150</t>
  </si>
  <si>
    <t>Субсидии бюджетам на развитие транспортной инфраструктуры на сельских территориях</t>
  </si>
  <si>
    <t xml:space="preserve"> 000 2022537200 0000 150</t>
  </si>
  <si>
    <t>Субсидии бюджетам субъектов Российской Федерации на развитие транспортной инфраструктуры на сельских территориях</t>
  </si>
  <si>
    <t xml:space="preserve"> 000 2022537202 0000 150</t>
  </si>
  <si>
    <t>Субсидии бюджетам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</si>
  <si>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 xml:space="preserve"> 000 2022538500 0000 150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</si>
  <si>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</si>
  <si>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 xml:space="preserve"> 000 2022538502 0000 150</t>
  </si>
  <si>
    <t>Субсидии бюджетам на приведение в нормативное состояние автомобильных дорог и искусственных дорожных сооружений</t>
  </si>
  <si>
    <t xml:space="preserve"> 000 2022539400 0000 150</t>
  </si>
  <si>
    <t>Субсидии бюджетам субъектов Российской Федерации на приведение в нормативное состояние автомобильных дорог и искусственных дорожных сооружений</t>
  </si>
  <si>
    <t xml:space="preserve"> 000 2022539402 0000 150</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</si>
  <si>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</si>
  <si>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 xml:space="preserve"> 000 2022540202 0000 150</t>
  </si>
  <si>
    <t>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</si>
  <si>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 xml:space="preserve"> 000 2022540402 0000 150</t>
  </si>
  <si>
    <t>Субсидии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</si>
  <si>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 xml:space="preserve"> 000 2022541800 0000 150</t>
  </si>
  <si>
    <t>Субсидии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</si>
  <si>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 xml:space="preserve"> 000 2022541802 0000 150</t>
  </si>
  <si>
    <t>Субсидии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</si>
  <si>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 xml:space="preserve"> 000 2022542400 0000 150</t>
  </si>
  <si>
    <t>Субсидии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</si>
  <si>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 xml:space="preserve"> 000 2022542402 0000 150</t>
  </si>
  <si>
    <t>Субсидии бюджетам на возмещение части затрат на уплату процентов по инвестиционным кредитам (займам) в агропромышленном комплексе</t>
  </si>
  <si>
    <t xml:space="preserve"> 000 2022543600 0000 150</t>
  </si>
  <si>
    <t>Субсидии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</si>
  <si>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 xml:space="preserve"> 000 2022543602 0000 150</t>
  </si>
  <si>
    <t>Субсидии бюджетам на создание виртуальных концертных залов</t>
  </si>
  <si>
    <t xml:space="preserve"> 000 2022545300 0000 150</t>
  </si>
  <si>
    <t>Субсидии бюджетам субъектов Российской Федерации на создание виртуальных концертных залов</t>
  </si>
  <si>
    <t xml:space="preserve"> 000 2022545302 0000 150</t>
  </si>
  <si>
    <t>Субсидии бюджетам на создание модельных муниципальных библиотек</t>
  </si>
  <si>
    <t xml:space="preserve"> 000 2022545400 0000 150</t>
  </si>
  <si>
    <t>Субсидии бюджетам субъектов Российской Федерации на создание модельных муниципальных библиотек</t>
  </si>
  <si>
    <t xml:space="preserve"> 000 2022545402 0000 150</t>
  </si>
  <si>
    <t>Субсидии бюджетам на реновацию учреждений отрасли культуры</t>
  </si>
  <si>
    <t xml:space="preserve"> 000 2022545500 0000 150</t>
  </si>
  <si>
    <t>Субсидии бюджетам субъектов Российской Федерации на реновацию учреждений отрасли культуры</t>
  </si>
  <si>
    <t xml:space="preserve"> 000 2022545502 0000 150</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</si>
  <si>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</si>
  <si>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 xml:space="preserve"> 000 2022546202 0000 150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</si>
  <si>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</si>
  <si>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 000 2022546700 0000 150</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</si>
  <si>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</si>
  <si>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 000 2022546702 0000 150</t>
  </si>
  <si>
    <t>Субсидии бюджетам на создание системы поддержки фермеров и развитие сельской кооперации</t>
  </si>
  <si>
    <t xml:space="preserve"> 000 2022548000 0000 150</t>
  </si>
  <si>
    <t>Субсидии бюджетам субъектов Российской Федерации на создание системы поддержки фермеров и развитие сельской кооперации</t>
  </si>
  <si>
    <t xml:space="preserve"> 000 2022548002 0000 150</t>
  </si>
  <si>
    <t>Субсидии бюджетам на реализацию мероприятий по обеспечению жильем молодых семей</t>
  </si>
  <si>
    <t xml:space="preserve"> 000 2022549700 0000 150</t>
  </si>
  <si>
    <t>Субсидии бюджетам субъектов Российской Федерации на реализацию мероприятий по обеспечению жильем молодых семей</t>
  </si>
  <si>
    <t xml:space="preserve"> 000 2022549702 0000 150</t>
  </si>
  <si>
    <t>Субсидии бюджетам на поддержку приоритетных направлений агропромышленного комплекса и развитие малых форм хозяйствования</t>
  </si>
  <si>
    <t xml:space="preserve"> 000 2022550100 0000 150</t>
  </si>
  <si>
    <t>Субсидии бюджетам субъектов Российской Федерации на поддержку приоритетных направлений агропромышленного комплекса и развитие малых форм хозяйствования</t>
  </si>
  <si>
    <t xml:space="preserve"> 000 2022550102 0000 150</t>
  </si>
  <si>
    <t>Субсидии бюджетам на развитие сети учреждений культурно-досугового типа</t>
  </si>
  <si>
    <t xml:space="preserve"> 000 2022551300 0000 150</t>
  </si>
  <si>
    <t>Субсидии бюджетам субъектов Российской Федерации на развитие сети учреждений культурно-досугового типа</t>
  </si>
  <si>
    <t xml:space="preserve"> 000 2022551302 0000 150</t>
  </si>
  <si>
    <t>Субсидии бюджетам на реализацию мероприятий субъектов Российской Федерации в сфере реабилитации и абилитации инвалидов</t>
  </si>
  <si>
    <t xml:space="preserve"> 000 2022551400 0000 150</t>
  </si>
  <si>
    <t>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</si>
  <si>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 xml:space="preserve"> 000 2022551402 0000 150</t>
  </si>
  <si>
    <t>Субсидии бюджетам на поддержку творческой деятельности и техническое оснащение детских и кукольных театров</t>
  </si>
  <si>
    <t xml:space="preserve"> 000 2022551700 0000 150</t>
  </si>
  <si>
    <t>Субсидии бюджетам субъектов Российской Федерации на поддержку творческой деятельности и техническое оснащение детских и кукольных театров</t>
  </si>
  <si>
    <t xml:space="preserve"> 000 2022551702 0000 150</t>
  </si>
  <si>
    <t>Субсидии бюджетам на поддержку отрасли культуры</t>
  </si>
  <si>
    <t xml:space="preserve"> 000 2022551900 0000 150</t>
  </si>
  <si>
    <t>Субсидии бюджетам субъектов Российской Федерации на поддержку отрасли культуры</t>
  </si>
  <si>
    <t xml:space="preserve"> 000 2022551902 0000 150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</si>
  <si>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</si>
  <si>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 xml:space="preserve"> 000 2022552000 0000 150</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</si>
  <si>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</si>
  <si>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 xml:space="preserve"> 000 2022552002 0000 150</t>
  </si>
  <si>
    <t>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</si>
  <si>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 xml:space="preserve"> 000 2022552700 0000 150</t>
  </si>
  <si>
    <t>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</si>
  <si>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 xml:space="preserve"> 000 2022552702 0000 150</t>
  </si>
  <si>
    <t>Субсидии бюджетам на реализацию программ формирования современной городской среды</t>
  </si>
  <si>
    <t xml:space="preserve"> 000 2022555500 0000 150</t>
  </si>
  <si>
    <t>Субсидии бюджетам субъектов Российской Федерации на реализацию программ формирования современной городской среды</t>
  </si>
  <si>
    <t xml:space="preserve"> 000 2022555502 0000 150</t>
  </si>
  <si>
    <t>Субсидии бюджетам субъектов Российской Федерации на достижение показателей государственной программы Российской Федерации "Развитие туризма"</t>
  </si>
  <si>
    <t xml:space="preserve"> 000 2022555802 0000 150</t>
  </si>
  <si>
    <t>Субсидии бюджетам на обеспечение комплексного развития сельских территорий</t>
  </si>
  <si>
    <t xml:space="preserve"> 000 2022557600 0000 150</t>
  </si>
  <si>
    <t>Субсидии бюджетам субъектов Российской Федерации на обеспечение комплексного развития сельских территорий</t>
  </si>
  <si>
    <t xml:space="preserve"> 000 2022557602 0000 150</t>
  </si>
  <si>
    <t>Субсидии бюджетам на оснащение региональных и муниципальных театров, находящихся в городах с численностью населения более 300 тысяч человек</t>
  </si>
  <si>
    <t xml:space="preserve"> 000 2022558400 0000 150</t>
  </si>
  <si>
    <t>Субсидии бюджетам субъектов Российской Федерации на оснащение региональных и муниципальных театров, находящихся в городах с численностью населения более 300 тысяч человек</t>
  </si>
  <si>
    <t xml:space="preserve"> 000 2022558402 0000 150</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</si>
  <si>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</si>
  <si>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 xml:space="preserve"> 000 2022558602 0000 150</t>
  </si>
  <si>
    <t>Субсидии бюджетам на техническое оснащение региональных и муниципальных музеев</t>
  </si>
  <si>
    <t xml:space="preserve"> 000 2022559000 0000 150</t>
  </si>
  <si>
    <t>Субсидии бюджетам субъектов Российской Федерации на техническое оснащение региональных и муниципальных музеев</t>
  </si>
  <si>
    <t xml:space="preserve"> 000 2022559002 0000 150</t>
  </si>
  <si>
    <t>Субсидии бюджетам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</si>
  <si>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 xml:space="preserve"> 000 2022559100 0000 150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</si>
  <si>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</si>
  <si>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 xml:space="preserve"> 000 2022559102 0000 150</t>
  </si>
  <si>
    <t>Субсидии бюджетам на реконструкцию и капитальный ремонт региональных и муниципальных музеев</t>
  </si>
  <si>
    <t xml:space="preserve"> 000 2022559700 0000 150</t>
  </si>
  <si>
    <t>Субсидии бюджетам субъектов Российской Федерации на реконструкцию и капитальный ремонт региональных и муниципальных музеев</t>
  </si>
  <si>
    <t xml:space="preserve"> 000 2022559702 0000 150</t>
  </si>
  <si>
    <t>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</si>
  <si>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 xml:space="preserve"> 000 2022559800 0000 150</t>
  </si>
  <si>
    <t>Субсидии бюджетам субъектов Российской Федерации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</si>
  <si>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 xml:space="preserve"> 000 2022559802 0000 150</t>
  </si>
  <si>
    <t>Субсидии бюджетам на подготовку проектов межевания земельных участков и на проведение кадастровых работ</t>
  </si>
  <si>
    <t xml:space="preserve"> 000 2022559900 0000 150</t>
  </si>
  <si>
    <t>Субсидии бюджетам субъектов Российской Федерации на подготовку проектов межевания земельных участков и на проведение кадастровых работ</t>
  </si>
  <si>
    <t xml:space="preserve"> 000 2022559902 0000 150</t>
  </si>
  <si>
    <t>Субсидии бюджетам на реализацию мероприятий по модернизации школьных систем образования</t>
  </si>
  <si>
    <t xml:space="preserve"> 000 2022575000 0000 150</t>
  </si>
  <si>
    <t>Субсидии бюджетам субъектов Российской Федерации на реализацию мероприятий по модернизации школьных систем образования</t>
  </si>
  <si>
    <t xml:space="preserve"> 000 2022575002 0000 150</t>
  </si>
  <si>
    <t>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</si>
  <si>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 xml:space="preserve"> 000 2022575200 0000 150</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</si>
  <si>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</si>
  <si>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 xml:space="preserve"> 000 2022575202 0000 150</t>
  </si>
  <si>
    <t>Субсидии бюджетам на софинансирование закупки и монтажа оборудования для создания "умных" спортивных площадок</t>
  </si>
  <si>
    <t xml:space="preserve"> 000 2022575300 0000 150</t>
  </si>
  <si>
    <t>Субсидии бюджетам субъектов Российской Федерации на софинансирование закупки и монтажа оборудования для создания "умных" спортивных площадок</t>
  </si>
  <si>
    <t xml:space="preserve"> 000 2022575302 0000 150</t>
  </si>
  <si>
    <t>Субсидии бюджетам на развитие зарядной инфраструктуры для электромобилей</t>
  </si>
  <si>
    <t xml:space="preserve"> 000 2022576600 0000 150</t>
  </si>
  <si>
    <t>Субсидии бюджетам субъектов Российской Федерации на развитие зарядной инфраструктуры для электромобилей</t>
  </si>
  <si>
    <t xml:space="preserve"> 000 2022576602 0000 150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</si>
  <si>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</si>
  <si>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 xml:space="preserve"> 000 2022757600 0000 150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</si>
  <si>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</si>
  <si>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 xml:space="preserve"> 000 2022757602 0000 150</t>
  </si>
  <si>
    <t>Прочие субсидии</t>
  </si>
  <si>
    <t xml:space="preserve"> 000 2022999900 0000 150</t>
  </si>
  <si>
    <t>Прочие субсидии бюджетам субъектов Российской Федерации</t>
  </si>
  <si>
    <t xml:space="preserve"> 000 2022999902 0000 150</t>
  </si>
  <si>
    <t>Субвенции бюджетам бюджетной системы Российской Федерации</t>
  </si>
  <si>
    <t xml:space="preserve"> 000 2023000000 0000 150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</si>
  <si>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</si>
  <si>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 xml:space="preserve"> 000 2023511800 0000 150</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</si>
  <si>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</si>
  <si>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 xml:space="preserve"> 000 2023511802 0000 150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</si>
  <si>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</si>
  <si>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000 2023512000 0000 150</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</si>
  <si>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</si>
  <si>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000 2023512002 0000 150</t>
  </si>
  <si>
    <t>Субвенции бюджетам субъектов Российской Федерации на осуществление отдельных полномочий в области водных отношений</t>
  </si>
  <si>
    <t xml:space="preserve"> 000 2023512802 0000 150</t>
  </si>
  <si>
    <t>Субвенции бюджетам субъектов Российской Федерации на осуществление отдельных полномочий в области лесных отношений</t>
  </si>
  <si>
    <t xml:space="preserve"> 000 2023512902 0000 150</t>
  </si>
  <si>
    <t xml:space="preserve"> 000 2023513500 0000 150</t>
  </si>
  <si>
    <t xml:space="preserve"> 000 2023513502 0000 150</t>
  </si>
  <si>
    <t xml:space="preserve"> 000 2023517600 0000 150</t>
  </si>
  <si>
    <t xml:space="preserve"> 000 2023517602 0000 150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</si>
  <si>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</si>
  <si>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000 2023522000 0000 150</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</si>
  <si>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</si>
  <si>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000 2023522002 0000 150</t>
  </si>
  <si>
    <t xml:space="preserve"> 000 2023524000 0000 150</t>
  </si>
  <si>
    <t xml:space="preserve"> 000 2023524002 0000 150</t>
  </si>
  <si>
    <t>Субвенции бюджетам на оплату жилищно-коммунальных услуг отдельным категориям граждан</t>
  </si>
  <si>
    <t xml:space="preserve"> 000 2023525000 0000 150</t>
  </si>
  <si>
    <t>Субвенции бюджетам субъектов Российской Федерации на оплату жилищно-коммунальных услуг отдельным категориям граждан</t>
  </si>
  <si>
    <t xml:space="preserve"> 000 2023525002 0000 150</t>
  </si>
  <si>
    <t>Субвенции бюджетам субъектов Российской Федерации на социальные выплаты безработным гражданам и иным категориям граждан в соответствии с законодательством о занятости населения</t>
  </si>
  <si>
    <t xml:space="preserve"> 000 2023529002 0000 150</t>
  </si>
  <si>
    <t>Субвенции бюджетам на осуществление мер пожарной безопасности и тушение лесных пожаров</t>
  </si>
  <si>
    <t xml:space="preserve"> 000 2023534500 0000 150</t>
  </si>
  <si>
    <t>Субвенции бюджетам субъектов Российской Федерации на осуществление мер пожарной безопасности и тушение лесных пожаров</t>
  </si>
  <si>
    <t xml:space="preserve"> 000 2023534502 0000 150</t>
  </si>
  <si>
    <t>Субвенции бюджетам на увеличение площади лесовосстановления</t>
  </si>
  <si>
    <t xml:space="preserve"> 000 2023542900 0000 150</t>
  </si>
  <si>
    <t>Субвенции бюджетам субъектов Российской Федерации на увеличение площади лесовосстановления</t>
  </si>
  <si>
    <t xml:space="preserve"> 000 2023542902 0000 150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</si>
  <si>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</si>
  <si>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 xml:space="preserve"> 000 2023543200 0000 150</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</si>
  <si>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</si>
  <si>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 xml:space="preserve"> 000 2023543202 0000 150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</si>
  <si>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</si>
  <si>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000 2023546000 0000 150</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</si>
  <si>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</si>
  <si>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000 2023546002 0000 150</t>
  </si>
  <si>
    <t>Единая субвенция бюджетам субъектов Российской Федерации и бюджету г. Байконура</t>
  </si>
  <si>
    <t xml:space="preserve"> 000 2023590002 0000 150</t>
  </si>
  <si>
    <t>Иные межбюджетные трансферты</t>
  </si>
  <si>
    <t xml:space="preserve"> 000 2024000000 0000 150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</si>
  <si>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</si>
  <si>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000 2024505000 0000 150</t>
  </si>
  <si>
    <t>Межбюджетные трансферты, передаваемые бюджетам субъектов Российской Федерации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</si>
  <si>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000 2024505002 0000 150</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</si>
  <si>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</si>
  <si>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 xml:space="preserve"> 000 2024514102 0000 150</t>
  </si>
  <si>
    <t>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</si>
  <si>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 xml:space="preserve"> 000 2024514202 0000 150</t>
  </si>
  <si>
    <t>Межбюджетные трансферты, передаваемые бюджетам на реализацию отдельных полномочий в области лекарственного обеспечения</t>
  </si>
  <si>
    <t xml:space="preserve"> 000 2024516100 0000 150</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</si>
  <si>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</si>
  <si>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 xml:space="preserve"> 000 2024516102 0000 150</t>
  </si>
  <si>
    <t>Межбюджетные трансферты, передаваемые бюджетам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</si>
  <si>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 xml:space="preserve"> 000 2024521600 0000 150</t>
  </si>
  <si>
    <t>Межбюджетные трансферты, передаваемые бюджетам субъектов Российской Федерации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</si>
  <si>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 xml:space="preserve"> 000 2024521602 0000 150</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</si>
  <si>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</si>
  <si>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 xml:space="preserve"> 000 2024525202 0000 150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</si>
  <si>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</si>
  <si>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000 2024530300 0000 150</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</si>
  <si>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</si>
  <si>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000 2024530302 0000 150</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</si>
  <si>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</si>
  <si>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 xml:space="preserve"> 000 2024536300 0000 150</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</si>
  <si>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</si>
  <si>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 xml:space="preserve"> 000 2024536302 0000 150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</si>
  <si>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</si>
  <si>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 000 2024546800 0000 150</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</si>
  <si>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</si>
  <si>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 000 2024546802 0000 150</t>
  </si>
  <si>
    <t>Прочие межбюджетные трансферты, передаваемые бюджетам</t>
  </si>
  <si>
    <t xml:space="preserve"> 000 2024999900 0000 150</t>
  </si>
  <si>
    <t>Прочие межбюджетные трансферты, передаваемые бюджетам субъектов Российской Федерации</t>
  </si>
  <si>
    <t xml:space="preserve"> 000 2024999902 0000 150</t>
  </si>
  <si>
    <t>БЕЗВОЗМЕЗДНЫЕ ПОСТУПЛЕНИЯ ОТ ГОСУДАРСТВЕННЫХ (МУНИЦИПАЛЬНЫХ) ОРГАНИЗАЦИЙ</t>
  </si>
  <si>
    <t xml:space="preserve"> 000 2030000000 0000 000</t>
  </si>
  <si>
    <t>Безвозмездные поступления от государственных (муниципальных) организаций в бюджеты субъектов Российской Федерации</t>
  </si>
  <si>
    <t xml:space="preserve"> 000 2030200002 0000 150</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</si>
  <si>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</si>
  <si>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 xml:space="preserve"> 000 2030204002 0000 150</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</si>
  <si>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модернизации систем коммунальной инфраструктуры</t>
  </si>
  <si>
    <t xml:space="preserve"> 000 2030208002 0000 150</t>
  </si>
  <si>
    <t>Прочие безвозмездные поступления от государственных (муниципальных) организаций в бюджеты субъектов Российской Федерации</t>
  </si>
  <si>
    <t xml:space="preserve"> 000 2030209902 0000 150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</si>
  <si>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</si>
  <si>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 xml:space="preserve"> 000 2180000000 0000 000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</si>
  <si>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</si>
  <si>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000 2180000000 0000 150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</si>
  <si>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</si>
  <si>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000 2180000002 0000 150</t>
  </si>
  <si>
    <t>Доходы бюджетов субъектов Российской Федерации от возврата организациями остатков субсидий прошлых лет</t>
  </si>
  <si>
    <t xml:space="preserve"> 000 2180200002 0000 150</t>
  </si>
  <si>
    <t>Доходы бюджетов субъектов Российской Федерации от возврата бюджетными учреждениями остатков субсидий прошлых лет</t>
  </si>
  <si>
    <t xml:space="preserve"> 000 2180201002 0000 150</t>
  </si>
  <si>
    <t>Доходы бюджетов субъектов Российской Федерации от возврата автономными учреждениями остатков субсидий прошлых лет</t>
  </si>
  <si>
    <t xml:space="preserve"> 000 2180202002 0000 150</t>
  </si>
  <si>
    <t>Доходы бюджетов субъектов Российской Федерации от возврата иными организациями остатков субсидий прошлых лет</t>
  </si>
  <si>
    <t xml:space="preserve"> 000 2180203002 0000 150</t>
  </si>
  <si>
    <t>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t>
  </si>
  <si>
    <t xml:space="preserve"> 000 2182530402 0000 150</t>
  </si>
  <si>
    <t>Доходы бюджетов субъектов Российской Федерации от возврата остатков субсидий на реализацию программ формирования современной городской среды из бюджетов муниципальных образований</t>
  </si>
  <si>
    <t xml:space="preserve"> 000 2182555502 0000 150</t>
  </si>
  <si>
    <t>Доходы бюджетов субъектов Российской Федерации от возврата остатков субсидий на реализацию мероприятий по модернизации школьных систем образования из бюджетов муниципальных образований</t>
  </si>
  <si>
    <t xml:space="preserve"> 000 2182575002 0000 150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</si>
  <si>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муниципальных образований</t>
  </si>
  <si>
    <t xml:space="preserve"> 000 2182713902 0000 150</t>
  </si>
  <si>
    <t>Доходы бюджетов субъектов Российской Федерации от возврата остатков субвенций на ежемесячную денежную выплату на ребенка в возрасте от восьми до семнадцати лет из бюджета Фонда пенсионного и социального страхования Российской Федерации</t>
  </si>
  <si>
    <t xml:space="preserve"> 000 2183314402 0000 150</t>
  </si>
  <si>
    <t>Доходы бюджетов субъектов Российской Федерации от возврата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образований</t>
  </si>
  <si>
    <t xml:space="preserve"> 000 2184517902 0000 150</t>
  </si>
  <si>
    <t>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образований</t>
  </si>
  <si>
    <t xml:space="preserve"> 000 2184530302 0000 150</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</si>
  <si>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</si>
  <si>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 xml:space="preserve"> 000 2186001002 0000 150</t>
  </si>
  <si>
    <t>ВОЗВРАТ ОСТАТКОВ СУБСИДИЙ, СУБВЕНЦИЙ И ИНЫХ МЕЖБЮДЖЕТНЫХ ТРАНСФЕРТОВ, ИМЕЮЩИХ ЦЕЛЕВОЕ НАЗНАЧЕНИЕ, ПРОШЛЫХ ЛЕТ</t>
  </si>
  <si>
    <t xml:space="preserve"> 000 2190000000 0000 000</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</si>
  <si>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</si>
  <si>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000 2190000002 0000 150</t>
  </si>
  <si>
    <t>Возврат остатков субсидий на стимулирование увеличения производства картофеля и овощей из бюджетов субъектов Российской Федерации</t>
  </si>
  <si>
    <t xml:space="preserve"> 000 2192501402 0000 150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</si>
  <si>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</si>
  <si>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 xml:space="preserve"> 000 2192508402 0000 150</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</si>
  <si>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субъектов Российской Федерации</t>
  </si>
  <si>
    <t xml:space="preserve"> 000 2192508602 0000 150</t>
  </si>
  <si>
    <t xml:space="preserve"> 000 2192513802 0000 150</t>
  </si>
  <si>
    <t>Возврат остатков субсидий на создание системы долговременного ухода за гражданами пожилого возраста и инвалидами из бюджетов субъектов Российской Федерации</t>
  </si>
  <si>
    <t xml:space="preserve"> 000 2192516302 0000 150</t>
  </si>
  <si>
    <t>Возврат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субъектов Российской Федерации</t>
  </si>
  <si>
    <t xml:space="preserve"> 000 2192517902 0000 150</t>
  </si>
  <si>
    <t>Возврат остатков субсидий в целях развития паллиативной медицинской помощи из бюджетов субъектов Российской Федерации</t>
  </si>
  <si>
    <t xml:space="preserve"> 000 2192520102 0000 150</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</si>
  <si>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</si>
  <si>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 xml:space="preserve"> 000 2192530202 0000 150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</si>
  <si>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</si>
  <si>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 xml:space="preserve"> 000 2192530402 0000 150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</si>
  <si>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субъектов Российской Федерации</t>
  </si>
  <si>
    <t xml:space="preserve"> 000 2192538502 0000 150</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</si>
  <si>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</si>
  <si>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 xml:space="preserve"> 000 2192540402 0000 150</t>
  </si>
  <si>
    <t>Возврат остатков субсидий на создание системы поддержки фермеров и развитие сельской кооперации из бюджетов субъектов Российской Федерации</t>
  </si>
  <si>
    <t xml:space="preserve"> 000 2192548002 0000 150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</si>
  <si>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</si>
  <si>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 xml:space="preserve"> 000 2192550202 0000 150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</si>
  <si>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t>
  </si>
  <si>
    <t xml:space="preserve"> 000 2192550802 0000 150</t>
  </si>
  <si>
    <t>Возврат остатков субсидий на реализацию программ формирования современной городской среды из бюджетов субъектов Российской Федерации</t>
  </si>
  <si>
    <t xml:space="preserve"> 000 2192555502 0000 150</t>
  </si>
  <si>
    <t>Возврат остатков субсидий на реализацию мероприятий по модернизации школьных систем образования из бюджетов субъектов Российской Федерации</t>
  </si>
  <si>
    <t xml:space="preserve"> 000 2192575002 0000 150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</si>
  <si>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субъектов Российской Федерации</t>
  </si>
  <si>
    <t xml:space="preserve"> 000 2192713902 0000 150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</si>
  <si>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</si>
  <si>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 xml:space="preserve"> 000 2193512902 0000 150</t>
  </si>
  <si>
    <t>Возврат остатков субвенций на оплату жилищно-коммунальных услуг отдельным категориям граждан из бюджетов субъектов Российской Федерации</t>
  </si>
  <si>
    <t xml:space="preserve"> 000 2193525002 0000 150</t>
  </si>
  <si>
    <t xml:space="preserve"> 000 2193529002 0000 150</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</si>
  <si>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</si>
  <si>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 xml:space="preserve"> 000 2193543202 0000 150</t>
  </si>
  <si>
    <t>Возврат остатков единой субвенции из бюджетов субъектов Российской Федерации</t>
  </si>
  <si>
    <t xml:space="preserve"> 000 2193590002 0000 150</t>
  </si>
  <si>
    <t>Возврат остатков иных межбюджетных трансфертов на возмещение расходов бюджетов субъектов Российской Федерации по финансовому обеспечению оказания медицинской помощи лицам, застрахованным по обязательному медицинскому страхованию, проживающим на территориях Донецкой Народной Республики, Луганской Народной Республики, Запорожской области и Херсонской области, в рамках базовой программы обязательного медицинского страхования из бюджетов субъектов Российской Федерации</t>
  </si>
  <si>
    <t xml:space="preserve"> 000 2194511902 0000 150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</si>
  <si>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субъектов Российской Федерации</t>
  </si>
  <si>
    <t xml:space="preserve"> 000 2194512302 0000 150</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</si>
  <si>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</si>
  <si>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 xml:space="preserve"> 000 2194513602 0000 150</t>
  </si>
  <si>
    <t>Возврат остатков иных межбюджетных трансфертов на организацию профессионального обучения и дополнительного профессионального образования работников промышленных предприятий из бюджетов субъектов Российской Федерации</t>
  </si>
  <si>
    <t xml:space="preserve"> 000 2194529202 0000 150</t>
  </si>
  <si>
    <t>Возврат остатков иных межбюджетных трансфертов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субъектов Российской Федерации</t>
  </si>
  <si>
    <t xml:space="preserve"> 000 2194530002 0000 150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</si>
  <si>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субъектов Российской Федерации</t>
  </si>
  <si>
    <t xml:space="preserve"> 000 2194530302 0000 150</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</si>
  <si>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субъектов Российской Федерации</t>
  </si>
  <si>
    <t xml:space="preserve"> 000 2194536302 0000 150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</si>
  <si>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субъектов Российской Федерации</t>
  </si>
  <si>
    <t xml:space="preserve"> 000 2194536802 0000 150</t>
  </si>
  <si>
    <t>Возврат остатков иных межбюджетных трансфертов на финансовое обеспечение дорожной деятельности из бюджетов субъектов Российской Федерации</t>
  </si>
  <si>
    <t xml:space="preserve"> 000 2194539302 0000 150</t>
  </si>
  <si>
    <t xml:space="preserve"> 000 2194569402 0000 150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</si>
  <si>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</si>
  <si>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000 2199000002 0000 150</t>
  </si>
  <si>
    <t>Код бюджетной классификации Российской Федерации</t>
  </si>
  <si>
    <t>Наименование доходов</t>
  </si>
  <si>
    <t>ВСЕГО ДОХОДОВ:</t>
  </si>
  <si>
    <t>(в рублях)</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</si>
  <si>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</si>
  <si>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</si>
  <si>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</si>
  <si>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</si>
  <si>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</si>
  <si>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</si>
  <si>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Сведения о внесенных в течение 2024 года изменениях в закон Брянской области "Об областном бюджете на 2024 год и на плановый период 2025 и 2026 годы", в части доходов на 2024 год</t>
  </si>
  <si>
    <t>Сумма на 2024 год (закон 
от 04.12.2023 
№ 95-З, первоначальный)</t>
  </si>
  <si>
    <t>Закон от 01.03.2024 № 13-З</t>
  </si>
  <si>
    <t>Закон от 25.10.2024 № 68-З</t>
  </si>
  <si>
    <t>Сумма на 2024 год
(с учетом изменений)</t>
  </si>
  <si>
    <t>Возврат остатков иных межбюджетных трансфертов на возмещение расходов, понесенных бюджетами субъектов Российской Федерации, местными бюджетами на размещение и питание граждан Российской Федерации, иностранных граждан и лиц без гражданства, постоянно проживающих на территории Украины, а также на территориях субъектов Российской Федерации, на которых введены максимальный и средний уровни реагирования, вынужденно покинувших жилые помещения и находившихся в пунктах временного размещения и питания на территории Российской Федерации, за счет средств резервного фонда Правительства Российской Федерации из бюджетов субъектов Российской Федерации</t>
  </si>
  <si>
    <t>Возврат остатков субвенций на социальные выплаты безработным гражданам и иным категориям граждан в соответствии с законодательством о занятости населения из бюджетов субъектов Российской Федерации</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</si>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</sst>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_-* #,##0.00_р_._-;\-* #,##0.00_р_._-;_-* &quot;-&quot;??_р_._-;_-@_-"/>
  </numFmts>
  <fonts count="41" x14ac:knownFonts="1">
    <font>
      <sz val="11"/>
      <name val="Calibri"/>
      <family val="2"/>
      <scheme val="minor"/>
    </font>
    <font>
      <sz val="11"/>
      <color theme="1"/>
      <name val="Calibri"/>
      <family val="2"/>
      <charset val="204"/>
      <scheme val="minor"/>
    </font>
    <font>
      <sz val="11"/>
      <color theme="1"/>
      <name val="Calibri"/>
      <family val="2"/>
      <charset val="204"/>
      <scheme val="minor"/>
    </font>
    <font>
      <b/>
      <sz val="8"/>
      <color rgb="FF000000"/>
      <name val="Arial"/>
    </font>
    <font>
      <b/>
      <sz val="12"/>
      <color rgb="FF000000"/>
      <name val="Arial"/>
    </font>
    <font>
      <b/>
      <sz val="10"/>
      <color rgb="FF000000"/>
      <name val="Arial"/>
    </font>
    <font>
      <sz val="10"/>
      <color rgb="FF000000"/>
      <name val="Arial"/>
    </font>
    <font>
      <sz val="11"/>
      <color rgb="FF000000"/>
      <name val="Calibri"/>
      <scheme val="minor"/>
    </font>
    <font>
      <b/>
      <sz val="11"/>
      <color rgb="FF000000"/>
      <name val="Arial"/>
    </font>
    <font>
      <sz val="8"/>
      <color rgb="FF000000"/>
      <name val="Arial"/>
    </font>
    <font>
      <sz val="6"/>
      <color rgb="FF000000"/>
      <name val="Arial"/>
    </font>
    <font>
      <sz val="9"/>
      <color rgb="FF000000"/>
      <name val="Arial"/>
    </font>
    <font>
      <b/>
      <sz val="8"/>
      <color rgb="FF000000"/>
      <name val="Arial"/>
    </font>
    <font>
      <b/>
      <i/>
      <sz val="8"/>
      <color rgb="FF000000"/>
      <name val="Arial"/>
    </font>
    <font>
      <sz val="11"/>
      <color rgb="FF000000"/>
      <name val="Times New Roman"/>
    </font>
    <font>
      <sz val="11"/>
      <color rgb="FF000000"/>
      <name val="Arial"/>
    </font>
    <font>
      <sz val="11"/>
      <color rgb="FF000000"/>
      <name val="Calibri"/>
      <scheme val="minor"/>
    </font>
    <font>
      <sz val="10"/>
      <color rgb="FF000000"/>
      <name val="Arial"/>
    </font>
    <font>
      <sz val="11"/>
      <name val="Calibri"/>
      <family val="2"/>
      <scheme val="minor"/>
    </font>
    <font>
      <sz val="12"/>
      <color rgb="FF000000"/>
      <name val="Times New Roman"/>
      <family val="1"/>
      <charset val="204"/>
    </font>
    <font>
      <sz val="10"/>
      <name val="Arial"/>
      <family val="2"/>
      <charset val="204"/>
    </font>
    <font>
      <sz val="10"/>
      <name val="Helv"/>
      <charset val="204"/>
    </font>
    <font>
      <sz val="11"/>
      <color indexed="8"/>
      <name val="Calibri"/>
      <family val="2"/>
      <charset val="204"/>
    </font>
    <font>
      <sz val="12"/>
      <name val="Times New Roman"/>
      <family val="1"/>
      <charset val="204"/>
    </font>
    <font>
      <sz val="10"/>
      <color rgb="FF000000"/>
      <name val="Arial Cyr"/>
    </font>
    <font>
      <sz val="8"/>
      <color rgb="FF000000"/>
      <name val="Arial"/>
      <family val="2"/>
      <charset val="204"/>
    </font>
    <font>
      <b/>
      <sz val="10"/>
      <color rgb="FF000000"/>
      <name val="Arial CYR"/>
    </font>
    <font>
      <b/>
      <sz val="12"/>
      <color rgb="FF000000"/>
      <name val="Times New Roman"/>
      <family val="1"/>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b/>
      <sz val="11"/>
      <color rgb="FF000000"/>
      <name val="Arial"/>
      <family val="2"/>
      <charset val="204"/>
    </font>
    <font>
      <sz val="6"/>
      <color rgb="FF000000"/>
      <name val="Arial"/>
      <family val="2"/>
      <charset val="204"/>
    </font>
    <font>
      <sz val="9"/>
      <color rgb="FF000000"/>
      <name val="Arial"/>
      <family val="2"/>
      <charset val="204"/>
    </font>
    <font>
      <sz val="11"/>
      <color rgb="FF000000"/>
      <name val="Calibri"/>
      <family val="2"/>
      <charset val="204"/>
      <scheme val="minor"/>
    </font>
    <font>
      <b/>
      <i/>
      <sz val="8"/>
      <color rgb="FF000000"/>
      <name val="Arial"/>
      <family val="2"/>
      <charset val="204"/>
    </font>
    <font>
      <sz val="11"/>
      <color rgb="FF000000"/>
      <name val="Times New Roman"/>
      <family val="1"/>
      <charset val="204"/>
    </font>
    <font>
      <sz val="11"/>
      <color rgb="FF000000"/>
      <name val="Arial"/>
      <family val="2"/>
      <charset val="204"/>
    </font>
    <font>
      <b/>
      <sz val="15"/>
      <color rgb="FF000000"/>
      <name val="Times New Roman"/>
      <family val="1"/>
      <charset val="204"/>
    </font>
    <font>
      <sz val="10"/>
      <name val="Arial Cyr"/>
      <charset val="204"/>
    </font>
  </fonts>
  <fills count="6">
    <fill>
      <patternFill patternType="none"/>
    </fill>
    <fill>
      <patternFill patternType="gray125"/>
    </fill>
    <fill>
      <patternFill patternType="solid">
        <fgColor rgb="FFFFFFFF"/>
      </patternFill>
    </fill>
    <fill>
      <patternFill patternType="solid">
        <fgColor rgb="FFC0C0C0"/>
      </patternFill>
    </fill>
    <fill>
      <patternFill patternType="solid">
        <fgColor rgb="FFCCFFFF"/>
      </patternFill>
    </fill>
    <fill>
      <patternFill patternType="solid">
        <fgColor rgb="FFFFFFCC"/>
      </patternFill>
    </fill>
  </fills>
  <borders count="66">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style="thin">
        <color rgb="FF000000"/>
      </left>
      <right/>
      <top style="thin">
        <color rgb="FF000000"/>
      </top>
      <bottom style="thin">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hair">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
      <left style="thin">
        <color rgb="FFD9D9D9"/>
      </left>
      <right style="thin">
        <color rgb="FFD9D9D9"/>
      </right>
      <top/>
      <bottom style="thin">
        <color rgb="FFD9D9D9"/>
      </bottom>
      <diagonal/>
    </border>
  </borders>
  <cellStyleXfs count="2036">
    <xf numFmtId="0" fontId="0" fillId="0" borderId="0"/>
    <xf numFmtId="0" fontId="3" fillId="0" borderId="1"/>
    <xf numFmtId="0" fontId="4" fillId="0" borderId="1">
      <alignment horizontal="center" wrapText="1"/>
    </xf>
    <xf numFmtId="0" fontId="5" fillId="0" borderId="2"/>
    <xf numFmtId="0" fontId="5" fillId="0" borderId="1"/>
    <xf numFmtId="0" fontId="6" fillId="0" borderId="1"/>
    <xf numFmtId="0" fontId="4" fillId="0" borderId="1">
      <alignment horizontal="left" wrapText="1"/>
    </xf>
    <xf numFmtId="0" fontId="7" fillId="0" borderId="1"/>
    <xf numFmtId="0" fontId="8" fillId="0" borderId="1"/>
    <xf numFmtId="0" fontId="5" fillId="0" borderId="3"/>
    <xf numFmtId="0" fontId="9" fillId="0" borderId="4">
      <alignment horizontal="center"/>
    </xf>
    <xf numFmtId="0" fontId="6" fillId="0" borderId="5"/>
    <xf numFmtId="0" fontId="9" fillId="0" borderId="1">
      <alignment horizontal="left"/>
    </xf>
    <xf numFmtId="0" fontId="10" fillId="0" borderId="1">
      <alignment horizontal="center" vertical="top"/>
    </xf>
    <xf numFmtId="49" fontId="11" fillId="0" borderId="6">
      <alignment horizontal="right"/>
    </xf>
    <xf numFmtId="49" fontId="6" fillId="0" borderId="7">
      <alignment horizontal="center"/>
    </xf>
    <xf numFmtId="0" fontId="6" fillId="0" borderId="8"/>
    <xf numFmtId="49" fontId="6" fillId="0" borderId="1"/>
    <xf numFmtId="49" fontId="9" fillId="0" borderId="1">
      <alignment horizontal="right"/>
    </xf>
    <xf numFmtId="0" fontId="9" fillId="0" borderId="1"/>
    <xf numFmtId="0" fontId="9" fillId="0" borderId="1">
      <alignment horizontal="center"/>
    </xf>
    <xf numFmtId="0" fontId="9" fillId="0" borderId="6">
      <alignment horizontal="right"/>
    </xf>
    <xf numFmtId="164" fontId="9" fillId="0" borderId="9">
      <alignment horizontal="center"/>
    </xf>
    <xf numFmtId="49" fontId="9" fillId="0" borderId="1"/>
    <xf numFmtId="0" fontId="9" fillId="0" borderId="1">
      <alignment horizontal="right"/>
    </xf>
    <xf numFmtId="0" fontId="9" fillId="0" borderId="10">
      <alignment horizontal="center"/>
    </xf>
    <xf numFmtId="0" fontId="9" fillId="0" borderId="2">
      <alignment wrapText="1"/>
    </xf>
    <xf numFmtId="49" fontId="9" fillId="0" borderId="11">
      <alignment horizontal="center"/>
    </xf>
    <xf numFmtId="0" fontId="9" fillId="0" borderId="12">
      <alignment wrapText="1"/>
    </xf>
    <xf numFmtId="49" fontId="9" fillId="0" borderId="9">
      <alignment horizontal="center"/>
    </xf>
    <xf numFmtId="0" fontId="9" fillId="0" borderId="13">
      <alignment horizontal="left"/>
    </xf>
    <xf numFmtId="49" fontId="9" fillId="0" borderId="13"/>
    <xf numFmtId="0" fontId="9" fillId="0" borderId="9">
      <alignment horizontal="center"/>
    </xf>
    <xf numFmtId="49" fontId="9" fillId="0" borderId="14">
      <alignment horizontal="center"/>
    </xf>
    <xf numFmtId="0" fontId="7" fillId="0" borderId="15"/>
    <xf numFmtId="49" fontId="9" fillId="0" borderId="16">
      <alignment horizontal="center" vertical="center" wrapText="1"/>
    </xf>
    <xf numFmtId="49" fontId="9" fillId="0" borderId="17">
      <alignment horizontal="center" vertical="center" wrapText="1"/>
    </xf>
    <xf numFmtId="49" fontId="9" fillId="0" borderId="18">
      <alignment horizontal="center" vertical="center" wrapText="1"/>
    </xf>
    <xf numFmtId="49" fontId="9" fillId="0" borderId="4">
      <alignment horizontal="center" vertical="center" wrapText="1"/>
    </xf>
    <xf numFmtId="0" fontId="9" fillId="0" borderId="19">
      <alignment horizontal="left" wrapText="1"/>
    </xf>
    <xf numFmtId="49" fontId="9" fillId="0" borderId="20">
      <alignment horizontal="center" wrapText="1"/>
    </xf>
    <xf numFmtId="49" fontId="9" fillId="0" borderId="21">
      <alignment horizontal="center"/>
    </xf>
    <xf numFmtId="4" fontId="9" fillId="0" borderId="16">
      <alignment horizontal="right"/>
    </xf>
    <xf numFmtId="4" fontId="9" fillId="0" borderId="22">
      <alignment horizontal="right"/>
    </xf>
    <xf numFmtId="0" fontId="9" fillId="0" borderId="23">
      <alignment horizontal="left" wrapText="1"/>
    </xf>
    <xf numFmtId="4" fontId="9" fillId="0" borderId="24">
      <alignment horizontal="right"/>
    </xf>
    <xf numFmtId="0" fontId="9" fillId="0" borderId="25">
      <alignment horizontal="left" wrapText="1" indent="1"/>
    </xf>
    <xf numFmtId="49" fontId="9" fillId="0" borderId="26">
      <alignment horizontal="center" wrapText="1"/>
    </xf>
    <xf numFmtId="49" fontId="9" fillId="0" borderId="27">
      <alignment horizontal="center"/>
    </xf>
    <xf numFmtId="0" fontId="9" fillId="0" borderId="28">
      <alignment horizontal="left" wrapText="1" indent="1"/>
    </xf>
    <xf numFmtId="49" fontId="9" fillId="0" borderId="29">
      <alignment horizontal="center"/>
    </xf>
    <xf numFmtId="49" fontId="9" fillId="0" borderId="5">
      <alignment horizontal="center"/>
    </xf>
    <xf numFmtId="49" fontId="9" fillId="0" borderId="1">
      <alignment horizontal="center"/>
    </xf>
    <xf numFmtId="0" fontId="9" fillId="0" borderId="22">
      <alignment horizontal="left" wrapText="1" indent="2"/>
    </xf>
    <xf numFmtId="49" fontId="9" fillId="0" borderId="30">
      <alignment horizontal="center"/>
    </xf>
    <xf numFmtId="49" fontId="9" fillId="0" borderId="16">
      <alignment horizontal="center"/>
    </xf>
    <xf numFmtId="0" fontId="9" fillId="0" borderId="31">
      <alignment horizontal="left" wrapText="1" indent="2"/>
    </xf>
    <xf numFmtId="0" fontId="9" fillId="0" borderId="15"/>
    <xf numFmtId="0" fontId="9" fillId="2" borderId="15"/>
    <xf numFmtId="0" fontId="9" fillId="2" borderId="1"/>
    <xf numFmtId="0" fontId="9" fillId="0" borderId="1">
      <alignment horizontal="left" wrapText="1"/>
    </xf>
    <xf numFmtId="49" fontId="9" fillId="0" borderId="1">
      <alignment horizontal="center" wrapText="1"/>
    </xf>
    <xf numFmtId="0" fontId="9" fillId="0" borderId="2">
      <alignment horizontal="left"/>
    </xf>
    <xf numFmtId="49" fontId="9" fillId="0" borderId="2"/>
    <xf numFmtId="0" fontId="9" fillId="0" borderId="2"/>
    <xf numFmtId="0" fontId="9" fillId="0" borderId="32">
      <alignment horizontal="left" wrapText="1"/>
    </xf>
    <xf numFmtId="49" fontId="9" fillId="0" borderId="21">
      <alignment horizontal="center" wrapText="1"/>
    </xf>
    <xf numFmtId="4" fontId="9" fillId="0" borderId="18">
      <alignment horizontal="right"/>
    </xf>
    <xf numFmtId="4" fontId="9" fillId="0" borderId="33">
      <alignment horizontal="right"/>
    </xf>
    <xf numFmtId="0" fontId="9" fillId="0" borderId="34">
      <alignment horizontal="left" wrapText="1"/>
    </xf>
    <xf numFmtId="49" fontId="9" fillId="0" borderId="30">
      <alignment horizontal="center" wrapText="1"/>
    </xf>
    <xf numFmtId="49" fontId="9" fillId="0" borderId="22">
      <alignment horizontal="center"/>
    </xf>
    <xf numFmtId="0" fontId="9" fillId="0" borderId="12"/>
    <xf numFmtId="0" fontId="9" fillId="0" borderId="35"/>
    <xf numFmtId="0" fontId="3" fillId="0" borderId="31">
      <alignment horizontal="left" wrapText="1"/>
    </xf>
    <xf numFmtId="0" fontId="9" fillId="0" borderId="36">
      <alignment horizontal="center" wrapText="1"/>
    </xf>
    <xf numFmtId="49" fontId="9" fillId="0" borderId="37">
      <alignment horizontal="center" wrapText="1"/>
    </xf>
    <xf numFmtId="4" fontId="9" fillId="0" borderId="21">
      <alignment horizontal="right"/>
    </xf>
    <xf numFmtId="4" fontId="9" fillId="0" borderId="38">
      <alignment horizontal="right"/>
    </xf>
    <xf numFmtId="0" fontId="3" fillId="0" borderId="9">
      <alignment horizontal="left" wrapText="1"/>
    </xf>
    <xf numFmtId="0" fontId="6" fillId="0" borderId="15"/>
    <xf numFmtId="0" fontId="9" fillId="0" borderId="1">
      <alignment horizontal="center" wrapText="1"/>
    </xf>
    <xf numFmtId="0" fontId="3" fillId="0" borderId="1">
      <alignment horizontal="center"/>
    </xf>
    <xf numFmtId="0" fontId="3" fillId="0" borderId="2"/>
    <xf numFmtId="49" fontId="9" fillId="0" borderId="2">
      <alignment horizontal="left"/>
    </xf>
    <xf numFmtId="49" fontId="9" fillId="0" borderId="18">
      <alignment horizontal="center"/>
    </xf>
    <xf numFmtId="0" fontId="9" fillId="0" borderId="25">
      <alignment horizontal="left" wrapText="1"/>
    </xf>
    <xf numFmtId="49" fontId="9" fillId="0" borderId="39">
      <alignment horizontal="center"/>
    </xf>
    <xf numFmtId="0" fontId="9" fillId="0" borderId="28">
      <alignment horizontal="left" wrapText="1"/>
    </xf>
    <xf numFmtId="0" fontId="6" fillId="0" borderId="27"/>
    <xf numFmtId="0" fontId="6" fillId="0" borderId="39"/>
    <xf numFmtId="0" fontId="9" fillId="0" borderId="32">
      <alignment horizontal="left" wrapText="1" indent="1"/>
    </xf>
    <xf numFmtId="49" fontId="9" fillId="0" borderId="40">
      <alignment horizontal="center" wrapText="1"/>
    </xf>
    <xf numFmtId="0" fontId="9" fillId="0" borderId="34">
      <alignment horizontal="left" wrapText="1" indent="1"/>
    </xf>
    <xf numFmtId="0" fontId="9" fillId="0" borderId="25">
      <alignment horizontal="left" wrapText="1" indent="2"/>
    </xf>
    <xf numFmtId="0" fontId="9" fillId="0" borderId="28">
      <alignment horizontal="left" wrapText="1" indent="2"/>
    </xf>
    <xf numFmtId="49" fontId="9" fillId="0" borderId="40">
      <alignment horizontal="center"/>
    </xf>
    <xf numFmtId="0" fontId="6" fillId="0" borderId="13"/>
    <xf numFmtId="0" fontId="6" fillId="0" borderId="2"/>
    <xf numFmtId="0" fontId="12" fillId="0" borderId="17">
      <alignment horizontal="center" vertical="center" textRotation="90" wrapText="1"/>
    </xf>
    <xf numFmtId="0" fontId="9" fillId="0" borderId="16">
      <alignment horizontal="center" vertical="top" wrapText="1"/>
    </xf>
    <xf numFmtId="0" fontId="9" fillId="0" borderId="27">
      <alignment horizontal="center" vertical="top"/>
    </xf>
    <xf numFmtId="0" fontId="9" fillId="0" borderId="16">
      <alignment horizontal="center" vertical="top"/>
    </xf>
    <xf numFmtId="49" fontId="9" fillId="0" borderId="16">
      <alignment horizontal="center" vertical="top" wrapText="1"/>
    </xf>
    <xf numFmtId="0" fontId="3" fillId="0" borderId="41"/>
    <xf numFmtId="49" fontId="3" fillId="0" borderId="20">
      <alignment horizontal="center"/>
    </xf>
    <xf numFmtId="0" fontId="7" fillId="0" borderId="8"/>
    <xf numFmtId="49" fontId="13" fillId="0" borderId="42">
      <alignment horizontal="left" vertical="center" wrapText="1"/>
    </xf>
    <xf numFmtId="49" fontId="3" fillId="0" borderId="30">
      <alignment horizontal="center" vertical="center" wrapText="1"/>
    </xf>
    <xf numFmtId="49" fontId="9" fillId="0" borderId="43">
      <alignment horizontal="left" vertical="center" wrapText="1" indent="2"/>
    </xf>
    <xf numFmtId="49" fontId="9" fillId="0" borderId="26">
      <alignment horizontal="center" vertical="center" wrapText="1"/>
    </xf>
    <xf numFmtId="0" fontId="9" fillId="0" borderId="27"/>
    <xf numFmtId="4" fontId="9" fillId="0" borderId="27">
      <alignment horizontal="right"/>
    </xf>
    <xf numFmtId="4" fontId="9" fillId="0" borderId="39">
      <alignment horizontal="right"/>
    </xf>
    <xf numFmtId="49" fontId="9" fillId="0" borderId="44">
      <alignment horizontal="left" vertical="center" wrapText="1" indent="3"/>
    </xf>
    <xf numFmtId="49" fontId="9" fillId="0" borderId="40">
      <alignment horizontal="center" vertical="center" wrapText="1"/>
    </xf>
    <xf numFmtId="49" fontId="9" fillId="0" borderId="42">
      <alignment horizontal="left" vertical="center" wrapText="1" indent="3"/>
    </xf>
    <xf numFmtId="49" fontId="9" fillId="0" borderId="30">
      <alignment horizontal="center" vertical="center" wrapText="1"/>
    </xf>
    <xf numFmtId="49" fontId="9" fillId="0" borderId="45">
      <alignment horizontal="left" vertical="center" wrapText="1" indent="3"/>
    </xf>
    <xf numFmtId="0" fontId="13" fillId="0" borderId="41">
      <alignment horizontal="left" vertical="center" wrapText="1"/>
    </xf>
    <xf numFmtId="49" fontId="9" fillId="0" borderId="46">
      <alignment horizontal="center" vertical="center" wrapText="1"/>
    </xf>
    <xf numFmtId="4" fontId="9" fillId="0" borderId="4">
      <alignment horizontal="right"/>
    </xf>
    <xf numFmtId="4" fontId="9" fillId="0" borderId="47">
      <alignment horizontal="right"/>
    </xf>
    <xf numFmtId="0" fontId="12" fillId="0" borderId="13">
      <alignment horizontal="center" vertical="center" textRotation="90" wrapText="1"/>
    </xf>
    <xf numFmtId="49" fontId="9" fillId="0" borderId="13">
      <alignment horizontal="left" vertical="center" wrapText="1" indent="3"/>
    </xf>
    <xf numFmtId="49" fontId="9" fillId="0" borderId="15">
      <alignment horizontal="center" vertical="center" wrapText="1"/>
    </xf>
    <xf numFmtId="4" fontId="9" fillId="0" borderId="15">
      <alignment horizontal="right"/>
    </xf>
    <xf numFmtId="0" fontId="9" fillId="0" borderId="1">
      <alignment vertical="center"/>
    </xf>
    <xf numFmtId="49" fontId="9" fillId="0" borderId="1">
      <alignment horizontal="left" vertical="center" wrapText="1" indent="3"/>
    </xf>
    <xf numFmtId="49" fontId="9" fillId="0" borderId="1">
      <alignment horizontal="center" vertical="center" wrapText="1"/>
    </xf>
    <xf numFmtId="4" fontId="9" fillId="0" borderId="1">
      <alignment horizontal="right" shrinkToFit="1"/>
    </xf>
    <xf numFmtId="0" fontId="12" fillId="0" borderId="2">
      <alignment horizontal="center" vertical="center" textRotation="90" wrapText="1"/>
    </xf>
    <xf numFmtId="49" fontId="9" fillId="0" borderId="2">
      <alignment horizontal="left" vertical="center" wrapText="1" indent="3"/>
    </xf>
    <xf numFmtId="49" fontId="9" fillId="0" borderId="2">
      <alignment horizontal="center" vertical="center" wrapText="1"/>
    </xf>
    <xf numFmtId="4" fontId="9" fillId="0" borderId="2">
      <alignment horizontal="right"/>
    </xf>
    <xf numFmtId="49" fontId="9" fillId="0" borderId="27">
      <alignment horizontal="center" vertical="center" wrapText="1"/>
    </xf>
    <xf numFmtId="0" fontId="13" fillId="0" borderId="48">
      <alignment horizontal="left" vertical="center" wrapText="1"/>
    </xf>
    <xf numFmtId="49" fontId="3" fillId="0" borderId="20">
      <alignment horizontal="center" vertical="center" wrapText="1"/>
    </xf>
    <xf numFmtId="4" fontId="9" fillId="0" borderId="49">
      <alignment horizontal="right"/>
    </xf>
    <xf numFmtId="49" fontId="9" fillId="0" borderId="50">
      <alignment horizontal="left" vertical="center" wrapText="1" indent="2"/>
    </xf>
    <xf numFmtId="0" fontId="9" fillId="0" borderId="29"/>
    <xf numFmtId="0" fontId="9" fillId="0" borderId="22"/>
    <xf numFmtId="49" fontId="9" fillId="0" borderId="51">
      <alignment horizontal="left" vertical="center" wrapText="1" indent="3"/>
    </xf>
    <xf numFmtId="4" fontId="9" fillId="0" borderId="52">
      <alignment horizontal="right"/>
    </xf>
    <xf numFmtId="49" fontId="9" fillId="0" borderId="53">
      <alignment horizontal="left" vertical="center" wrapText="1" indent="3"/>
    </xf>
    <xf numFmtId="49" fontId="9" fillId="0" borderId="54">
      <alignment horizontal="left" vertical="center" wrapText="1" indent="3"/>
    </xf>
    <xf numFmtId="49" fontId="9" fillId="0" borderId="55">
      <alignment horizontal="center" vertical="center" wrapText="1"/>
    </xf>
    <xf numFmtId="4" fontId="9" fillId="0" borderId="56">
      <alignment horizontal="right"/>
    </xf>
    <xf numFmtId="0" fontId="12" fillId="0" borderId="13">
      <alignment horizontal="center" vertical="center" textRotation="90"/>
    </xf>
    <xf numFmtId="4" fontId="9" fillId="0" borderId="1">
      <alignment horizontal="right"/>
    </xf>
    <xf numFmtId="0" fontId="12" fillId="0" borderId="2">
      <alignment horizontal="center" vertical="center" textRotation="90"/>
    </xf>
    <xf numFmtId="0" fontId="12" fillId="0" borderId="17">
      <alignment horizontal="center" vertical="center" textRotation="90"/>
    </xf>
    <xf numFmtId="0" fontId="9" fillId="0" borderId="39"/>
    <xf numFmtId="49" fontId="9" fillId="0" borderId="57">
      <alignment horizontal="center" vertical="center" wrapText="1"/>
    </xf>
    <xf numFmtId="0" fontId="9" fillId="0" borderId="58"/>
    <xf numFmtId="0" fontId="9" fillId="0" borderId="59"/>
    <xf numFmtId="0" fontId="12" fillId="0" borderId="16">
      <alignment horizontal="center" vertical="center" textRotation="90"/>
    </xf>
    <xf numFmtId="49" fontId="13" fillId="0" borderId="48">
      <alignment horizontal="left" vertical="center" wrapText="1"/>
    </xf>
    <xf numFmtId="0" fontId="3" fillId="0" borderId="40">
      <alignment horizontal="center" vertical="center"/>
    </xf>
    <xf numFmtId="0" fontId="9" fillId="0" borderId="26">
      <alignment horizontal="center" vertical="center"/>
    </xf>
    <xf numFmtId="0" fontId="9" fillId="0" borderId="40">
      <alignment horizontal="center" vertical="center"/>
    </xf>
    <xf numFmtId="0" fontId="9" fillId="0" borderId="30">
      <alignment horizontal="center" vertical="center"/>
    </xf>
    <xf numFmtId="0" fontId="9" fillId="0" borderId="46">
      <alignment horizontal="center" vertical="center"/>
    </xf>
    <xf numFmtId="0" fontId="3" fillId="0" borderId="20">
      <alignment horizontal="center" vertical="center"/>
    </xf>
    <xf numFmtId="49" fontId="3" fillId="0" borderId="30">
      <alignment horizontal="center" vertical="center"/>
    </xf>
    <xf numFmtId="49" fontId="9" fillId="0" borderId="57">
      <alignment horizontal="center" vertical="center"/>
    </xf>
    <xf numFmtId="49" fontId="9" fillId="0" borderId="40">
      <alignment horizontal="center" vertical="center"/>
    </xf>
    <xf numFmtId="49" fontId="9" fillId="0" borderId="30">
      <alignment horizontal="center" vertical="center"/>
    </xf>
    <xf numFmtId="49" fontId="9" fillId="0" borderId="46">
      <alignment horizontal="center" vertical="center"/>
    </xf>
    <xf numFmtId="49" fontId="9" fillId="0" borderId="2">
      <alignment horizontal="center" wrapText="1"/>
    </xf>
    <xf numFmtId="0" fontId="9" fillId="0" borderId="2">
      <alignment horizontal="center"/>
    </xf>
    <xf numFmtId="49" fontId="9" fillId="0" borderId="1">
      <alignment horizontal="left"/>
    </xf>
    <xf numFmtId="0" fontId="9" fillId="0" borderId="13">
      <alignment horizontal="center"/>
    </xf>
    <xf numFmtId="49" fontId="9" fillId="0" borderId="13">
      <alignment horizontal="center"/>
    </xf>
    <xf numFmtId="0" fontId="14" fillId="0" borderId="2">
      <alignment wrapText="1"/>
    </xf>
    <xf numFmtId="0" fontId="15" fillId="0" borderId="2"/>
    <xf numFmtId="0" fontId="14" fillId="0" borderId="16">
      <alignment wrapText="1"/>
    </xf>
    <xf numFmtId="0" fontId="14" fillId="0" borderId="13">
      <alignment wrapText="1"/>
    </xf>
    <xf numFmtId="0" fontId="15" fillId="0" borderId="13"/>
    <xf numFmtId="0" fontId="18" fillId="0" borderId="0"/>
    <xf numFmtId="0" fontId="18" fillId="0" borderId="0"/>
    <xf numFmtId="0" fontId="18" fillId="0" borderId="0"/>
    <xf numFmtId="0" fontId="16" fillId="0" borderId="1"/>
    <xf numFmtId="0" fontId="16" fillId="0" borderId="1"/>
    <xf numFmtId="0" fontId="17" fillId="3" borderId="1"/>
    <xf numFmtId="0" fontId="16" fillId="0" borderId="1"/>
    <xf numFmtId="0" fontId="2" fillId="0" borderId="1"/>
    <xf numFmtId="1" fontId="24" fillId="0" borderId="16">
      <alignment horizontal="center" vertical="top" shrinkToFit="1"/>
    </xf>
    <xf numFmtId="0" fontId="25" fillId="0" borderId="22">
      <alignment horizontal="left" wrapText="1" indent="2"/>
    </xf>
    <xf numFmtId="49" fontId="24" fillId="0" borderId="16">
      <alignment horizontal="left" vertical="top" wrapText="1"/>
    </xf>
    <xf numFmtId="4" fontId="24" fillId="0" borderId="16">
      <alignment horizontal="right" vertical="top" shrinkToFit="1"/>
    </xf>
    <xf numFmtId="49" fontId="25" fillId="0" borderId="16">
      <alignment horizontal="center"/>
    </xf>
    <xf numFmtId="4" fontId="26" fillId="4" borderId="16">
      <alignment horizontal="right" vertical="top" shrinkToFit="1"/>
    </xf>
    <xf numFmtId="0" fontId="2" fillId="0" borderId="1"/>
    <xf numFmtId="0" fontId="20" fillId="0" borderId="1"/>
    <xf numFmtId="0" fontId="21" fillId="0" borderId="1"/>
    <xf numFmtId="165" fontId="22" fillId="0" borderId="1" applyFont="0" applyFill="0" applyBorder="0" applyAlignment="0" applyProtection="0"/>
    <xf numFmtId="0" fontId="25" fillId="0" borderId="22">
      <alignment horizontal="left" wrapText="1" indent="2"/>
    </xf>
    <xf numFmtId="0" fontId="18" fillId="0" borderId="1"/>
    <xf numFmtId="0" fontId="28" fillId="0" borderId="1"/>
    <xf numFmtId="0" fontId="29" fillId="0" borderId="1">
      <alignment horizontal="center" wrapText="1"/>
    </xf>
    <xf numFmtId="0" fontId="30" fillId="0" borderId="2"/>
    <xf numFmtId="0" fontId="30" fillId="0" borderId="1"/>
    <xf numFmtId="0" fontId="31" fillId="0" borderId="1"/>
    <xf numFmtId="0" fontId="29" fillId="0" borderId="1">
      <alignment horizontal="left" wrapText="1"/>
    </xf>
    <xf numFmtId="0" fontId="32" fillId="0" borderId="1"/>
    <xf numFmtId="0" fontId="30" fillId="0" borderId="3"/>
    <xf numFmtId="0" fontId="25" fillId="0" borderId="4">
      <alignment horizontal="center"/>
    </xf>
    <xf numFmtId="0" fontId="31" fillId="0" borderId="5"/>
    <xf numFmtId="0" fontId="25" fillId="0" borderId="1">
      <alignment horizontal="left"/>
    </xf>
    <xf numFmtId="0" fontId="33" fillId="0" borderId="1">
      <alignment horizontal="center" vertical="top"/>
    </xf>
    <xf numFmtId="49" fontId="34" fillId="0" borderId="6">
      <alignment horizontal="right"/>
    </xf>
    <xf numFmtId="49" fontId="31" fillId="0" borderId="7">
      <alignment horizontal="center"/>
    </xf>
    <xf numFmtId="0" fontId="31" fillId="0" borderId="8"/>
    <xf numFmtId="49" fontId="31" fillId="0" borderId="1"/>
    <xf numFmtId="49" fontId="25" fillId="0" borderId="1">
      <alignment horizontal="right"/>
    </xf>
    <xf numFmtId="0" fontId="25" fillId="0" borderId="1"/>
    <xf numFmtId="0" fontId="25" fillId="0" borderId="1">
      <alignment horizontal="center"/>
    </xf>
    <xf numFmtId="0" fontId="25" fillId="0" borderId="6">
      <alignment horizontal="right"/>
    </xf>
    <xf numFmtId="164" fontId="25" fillId="0" borderId="9">
      <alignment horizontal="center"/>
    </xf>
    <xf numFmtId="49" fontId="25" fillId="0" borderId="1"/>
    <xf numFmtId="0" fontId="25" fillId="0" borderId="1">
      <alignment horizontal="right"/>
    </xf>
    <xf numFmtId="0" fontId="25" fillId="0" borderId="10">
      <alignment horizontal="center"/>
    </xf>
    <xf numFmtId="0" fontId="25" fillId="0" borderId="2">
      <alignment wrapText="1"/>
    </xf>
    <xf numFmtId="49" fontId="25" fillId="0" borderId="11">
      <alignment horizontal="center"/>
    </xf>
    <xf numFmtId="0" fontId="25" fillId="0" borderId="12">
      <alignment wrapText="1"/>
    </xf>
    <xf numFmtId="49" fontId="25" fillId="0" borderId="9">
      <alignment horizontal="center"/>
    </xf>
    <xf numFmtId="0" fontId="25" fillId="0" borderId="13">
      <alignment horizontal="left"/>
    </xf>
    <xf numFmtId="49" fontId="25" fillId="0" borderId="13"/>
    <xf numFmtId="0" fontId="25" fillId="0" borderId="9">
      <alignment horizontal="center"/>
    </xf>
    <xf numFmtId="49" fontId="25" fillId="0" borderId="14">
      <alignment horizontal="center"/>
    </xf>
    <xf numFmtId="0" fontId="35" fillId="0" borderId="1"/>
    <xf numFmtId="0" fontId="35" fillId="0" borderId="15"/>
    <xf numFmtId="49" fontId="25" fillId="0" borderId="16">
      <alignment horizontal="center" vertical="center" wrapText="1"/>
    </xf>
    <xf numFmtId="49" fontId="25" fillId="0" borderId="4">
      <alignment horizontal="center" vertical="center" wrapText="1"/>
    </xf>
    <xf numFmtId="0" fontId="25" fillId="0" borderId="19">
      <alignment horizontal="left" wrapText="1"/>
    </xf>
    <xf numFmtId="49" fontId="25" fillId="0" borderId="20">
      <alignment horizontal="center" wrapText="1"/>
    </xf>
    <xf numFmtId="49" fontId="25" fillId="0" borderId="21">
      <alignment horizontal="center"/>
    </xf>
    <xf numFmtId="4" fontId="25" fillId="0" borderId="16">
      <alignment horizontal="right"/>
    </xf>
    <xf numFmtId="4" fontId="25" fillId="0" borderId="22">
      <alignment horizontal="right"/>
    </xf>
    <xf numFmtId="0" fontId="25" fillId="0" borderId="23">
      <alignment horizontal="left" wrapText="1"/>
    </xf>
    <xf numFmtId="0" fontId="25" fillId="0" borderId="25">
      <alignment horizontal="left" wrapText="1" indent="1"/>
    </xf>
    <xf numFmtId="49" fontId="25" fillId="0" borderId="26">
      <alignment horizontal="center" wrapText="1"/>
    </xf>
    <xf numFmtId="49" fontId="25" fillId="0" borderId="27">
      <alignment horizontal="center"/>
    </xf>
    <xf numFmtId="49" fontId="25" fillId="0" borderId="39">
      <alignment horizontal="center"/>
    </xf>
    <xf numFmtId="0" fontId="25" fillId="0" borderId="28">
      <alignment horizontal="left" wrapText="1" indent="1"/>
    </xf>
    <xf numFmtId="49" fontId="25" fillId="0" borderId="30">
      <alignment horizontal="center"/>
    </xf>
    <xf numFmtId="49" fontId="25" fillId="0" borderId="16">
      <alignment horizontal="center"/>
    </xf>
    <xf numFmtId="0" fontId="25" fillId="0" borderId="31">
      <alignment horizontal="left" wrapText="1" indent="2"/>
    </xf>
    <xf numFmtId="0" fontId="25" fillId="0" borderId="15"/>
    <xf numFmtId="0" fontId="25" fillId="2" borderId="15"/>
    <xf numFmtId="0" fontId="25" fillId="2" borderId="1"/>
    <xf numFmtId="0" fontId="25" fillId="0" borderId="1">
      <alignment horizontal="left" wrapText="1"/>
    </xf>
    <xf numFmtId="49" fontId="25" fillId="0" borderId="1">
      <alignment horizontal="center" wrapText="1"/>
    </xf>
    <xf numFmtId="49" fontId="25" fillId="0" borderId="1">
      <alignment horizontal="center"/>
    </xf>
    <xf numFmtId="0" fontId="25" fillId="0" borderId="2">
      <alignment horizontal="left"/>
    </xf>
    <xf numFmtId="49" fontId="25" fillId="0" borderId="2"/>
    <xf numFmtId="0" fontId="25" fillId="0" borderId="2"/>
    <xf numFmtId="0" fontId="31" fillId="0" borderId="2"/>
    <xf numFmtId="0" fontId="25" fillId="0" borderId="32">
      <alignment horizontal="left" wrapText="1"/>
    </xf>
    <xf numFmtId="49" fontId="25" fillId="0" borderId="21">
      <alignment horizontal="center" wrapText="1"/>
    </xf>
    <xf numFmtId="4" fontId="25" fillId="0" borderId="18">
      <alignment horizontal="right"/>
    </xf>
    <xf numFmtId="4" fontId="25" fillId="0" borderId="33">
      <alignment horizontal="right"/>
    </xf>
    <xf numFmtId="0" fontId="25" fillId="0" borderId="34">
      <alignment horizontal="left" wrapText="1"/>
    </xf>
    <xf numFmtId="49" fontId="25" fillId="0" borderId="30">
      <alignment horizontal="center" wrapText="1"/>
    </xf>
    <xf numFmtId="49" fontId="25" fillId="0" borderId="22">
      <alignment horizontal="center"/>
    </xf>
    <xf numFmtId="0" fontId="25" fillId="0" borderId="12"/>
    <xf numFmtId="0" fontId="25" fillId="0" borderId="35"/>
    <xf numFmtId="0" fontId="28" fillId="0" borderId="31">
      <alignment horizontal="left" wrapText="1"/>
    </xf>
    <xf numFmtId="0" fontId="25" fillId="0" borderId="36">
      <alignment horizontal="center" wrapText="1"/>
    </xf>
    <xf numFmtId="49" fontId="25" fillId="0" borderId="37">
      <alignment horizontal="center" wrapText="1"/>
    </xf>
    <xf numFmtId="4" fontId="25" fillId="0" borderId="21">
      <alignment horizontal="right"/>
    </xf>
    <xf numFmtId="4" fontId="25" fillId="0" borderId="38">
      <alignment horizontal="right"/>
    </xf>
    <xf numFmtId="0" fontId="28" fillId="0" borderId="9">
      <alignment horizontal="left" wrapText="1"/>
    </xf>
    <xf numFmtId="0" fontId="31" fillId="0" borderId="15"/>
    <xf numFmtId="0" fontId="25" fillId="0" borderId="1">
      <alignment horizontal="center" wrapText="1"/>
    </xf>
    <xf numFmtId="0" fontId="28" fillId="0" borderId="1">
      <alignment horizontal="center"/>
    </xf>
    <xf numFmtId="0" fontId="28" fillId="0" borderId="2"/>
    <xf numFmtId="49" fontId="25" fillId="0" borderId="2">
      <alignment horizontal="left"/>
    </xf>
    <xf numFmtId="0" fontId="25" fillId="0" borderId="25">
      <alignment horizontal="left" wrapText="1"/>
    </xf>
    <xf numFmtId="0" fontId="25" fillId="0" borderId="28">
      <alignment horizontal="left" wrapText="1"/>
    </xf>
    <xf numFmtId="0" fontId="31" fillId="0" borderId="27"/>
    <xf numFmtId="0" fontId="31" fillId="0" borderId="39"/>
    <xf numFmtId="0" fontId="25" fillId="0" borderId="32">
      <alignment horizontal="left" wrapText="1" indent="1"/>
    </xf>
    <xf numFmtId="49" fontId="25" fillId="0" borderId="40">
      <alignment horizontal="center" wrapText="1"/>
    </xf>
    <xf numFmtId="49" fontId="25" fillId="0" borderId="18">
      <alignment horizontal="center"/>
    </xf>
    <xf numFmtId="0" fontId="25" fillId="0" borderId="34">
      <alignment horizontal="left" wrapText="1" indent="1"/>
    </xf>
    <xf numFmtId="0" fontId="25" fillId="0" borderId="25">
      <alignment horizontal="left" wrapText="1" indent="2"/>
    </xf>
    <xf numFmtId="0" fontId="25" fillId="0" borderId="28">
      <alignment horizontal="left" wrapText="1" indent="2"/>
    </xf>
    <xf numFmtId="49" fontId="25" fillId="0" borderId="40">
      <alignment horizontal="center"/>
    </xf>
    <xf numFmtId="0" fontId="31" fillId="0" borderId="13"/>
    <xf numFmtId="0" fontId="28" fillId="0" borderId="17">
      <alignment horizontal="center" vertical="center" textRotation="90" wrapText="1"/>
    </xf>
    <xf numFmtId="0" fontId="25" fillId="0" borderId="16">
      <alignment horizontal="center" vertical="top" wrapText="1"/>
    </xf>
    <xf numFmtId="0" fontId="25" fillId="0" borderId="16">
      <alignment horizontal="center" vertical="top"/>
    </xf>
    <xf numFmtId="49" fontId="25" fillId="0" borderId="16">
      <alignment horizontal="center" vertical="top" wrapText="1"/>
    </xf>
    <xf numFmtId="0" fontId="28" fillId="0" borderId="41"/>
    <xf numFmtId="49" fontId="28" fillId="0" borderId="20">
      <alignment horizontal="center"/>
    </xf>
    <xf numFmtId="0" fontId="35" fillId="0" borderId="8"/>
    <xf numFmtId="49" fontId="36" fillId="0" borderId="42">
      <alignment horizontal="left" vertical="center" wrapText="1"/>
    </xf>
    <xf numFmtId="49" fontId="28" fillId="0" borderId="30">
      <alignment horizontal="center" vertical="center" wrapText="1"/>
    </xf>
    <xf numFmtId="49" fontId="25" fillId="0" borderId="43">
      <alignment horizontal="left" vertical="center" wrapText="1" indent="2"/>
    </xf>
    <xf numFmtId="49" fontId="25" fillId="0" borderId="26">
      <alignment horizontal="center" vertical="center" wrapText="1"/>
    </xf>
    <xf numFmtId="0" fontId="25" fillId="0" borderId="27"/>
    <xf numFmtId="4" fontId="25" fillId="0" borderId="27">
      <alignment horizontal="right"/>
    </xf>
    <xf numFmtId="4" fontId="25" fillId="0" borderId="39">
      <alignment horizontal="right"/>
    </xf>
    <xf numFmtId="49" fontId="25" fillId="0" borderId="44">
      <alignment horizontal="left" vertical="center" wrapText="1" indent="3"/>
    </xf>
    <xf numFmtId="49" fontId="25" fillId="0" borderId="40">
      <alignment horizontal="center" vertical="center" wrapText="1"/>
    </xf>
    <xf numFmtId="49" fontId="25" fillId="0" borderId="42">
      <alignment horizontal="left" vertical="center" wrapText="1" indent="3"/>
    </xf>
    <xf numFmtId="49" fontId="25" fillId="0" borderId="30">
      <alignment horizontal="center" vertical="center" wrapText="1"/>
    </xf>
    <xf numFmtId="49" fontId="25" fillId="0" borderId="45">
      <alignment horizontal="left" vertical="center" wrapText="1" indent="3"/>
    </xf>
    <xf numFmtId="0" fontId="36" fillId="0" borderId="41">
      <alignment horizontal="left" vertical="center" wrapText="1"/>
    </xf>
    <xf numFmtId="49" fontId="25" fillId="0" borderId="46">
      <alignment horizontal="center" vertical="center" wrapText="1"/>
    </xf>
    <xf numFmtId="4" fontId="25" fillId="0" borderId="4">
      <alignment horizontal="right"/>
    </xf>
    <xf numFmtId="4" fontId="25" fillId="0" borderId="47">
      <alignment horizontal="right"/>
    </xf>
    <xf numFmtId="0" fontId="28" fillId="0" borderId="13">
      <alignment horizontal="center" vertical="center" textRotation="90" wrapText="1"/>
    </xf>
    <xf numFmtId="49" fontId="25" fillId="0" borderId="13">
      <alignment horizontal="left" vertical="center" wrapText="1" indent="3"/>
    </xf>
    <xf numFmtId="49" fontId="25" fillId="0" borderId="15">
      <alignment horizontal="center" vertical="center" wrapText="1"/>
    </xf>
    <xf numFmtId="4" fontId="25" fillId="0" borderId="15">
      <alignment horizontal="right"/>
    </xf>
    <xf numFmtId="0" fontId="25" fillId="0" borderId="1">
      <alignment vertical="center"/>
    </xf>
    <xf numFmtId="49" fontId="25" fillId="0" borderId="1">
      <alignment horizontal="left" vertical="center" wrapText="1" indent="3"/>
    </xf>
    <xf numFmtId="49" fontId="25" fillId="0" borderId="1">
      <alignment horizontal="center" vertical="center" wrapText="1"/>
    </xf>
    <xf numFmtId="4" fontId="25" fillId="0" borderId="1">
      <alignment horizontal="right" shrinkToFit="1"/>
    </xf>
    <xf numFmtId="0" fontId="28" fillId="0" borderId="2">
      <alignment horizontal="center" vertical="center" textRotation="90" wrapText="1"/>
    </xf>
    <xf numFmtId="49" fontId="25" fillId="0" borderId="2">
      <alignment horizontal="left" vertical="center" wrapText="1" indent="3"/>
    </xf>
    <xf numFmtId="49" fontId="25" fillId="0" borderId="2">
      <alignment horizontal="center" vertical="center" wrapText="1"/>
    </xf>
    <xf numFmtId="4" fontId="25" fillId="0" borderId="2">
      <alignment horizontal="right"/>
    </xf>
    <xf numFmtId="49" fontId="28" fillId="0" borderId="20">
      <alignment horizontal="center" vertical="center" wrapText="1"/>
    </xf>
    <xf numFmtId="0" fontId="25" fillId="0" borderId="39"/>
    <xf numFmtId="0" fontId="28" fillId="0" borderId="13">
      <alignment horizontal="center" vertical="center" textRotation="90"/>
    </xf>
    <xf numFmtId="0" fontId="28" fillId="0" borderId="2">
      <alignment horizontal="center" vertical="center" textRotation="90"/>
    </xf>
    <xf numFmtId="0" fontId="28" fillId="0" borderId="17">
      <alignment horizontal="center" vertical="center" textRotation="90"/>
    </xf>
    <xf numFmtId="49" fontId="36" fillId="0" borderId="41">
      <alignment horizontal="left" vertical="center" wrapText="1"/>
    </xf>
    <xf numFmtId="0" fontId="28" fillId="0" borderId="16">
      <alignment horizontal="center" vertical="center" textRotation="90"/>
    </xf>
    <xf numFmtId="0" fontId="28" fillId="0" borderId="20">
      <alignment horizontal="center" vertical="center"/>
    </xf>
    <xf numFmtId="0" fontId="25" fillId="0" borderId="42">
      <alignment horizontal="left" vertical="center" wrapText="1"/>
    </xf>
    <xf numFmtId="0" fontId="25" fillId="0" borderId="26">
      <alignment horizontal="center" vertical="center"/>
    </xf>
    <xf numFmtId="0" fontId="25" fillId="0" borderId="40">
      <alignment horizontal="center" vertical="center"/>
    </xf>
    <xf numFmtId="0" fontId="25" fillId="0" borderId="30">
      <alignment horizontal="center" vertical="center"/>
    </xf>
    <xf numFmtId="0" fontId="25" fillId="0" borderId="45">
      <alignment horizontal="left" vertical="center" wrapText="1"/>
    </xf>
    <xf numFmtId="0" fontId="28" fillId="0" borderId="30">
      <alignment horizontal="center" vertical="center"/>
    </xf>
    <xf numFmtId="0" fontId="25" fillId="0" borderId="46">
      <alignment horizontal="center" vertical="center"/>
    </xf>
    <xf numFmtId="49" fontId="28" fillId="0" borderId="20">
      <alignment horizontal="center" vertical="center"/>
    </xf>
    <xf numFmtId="49" fontId="25" fillId="0" borderId="42">
      <alignment horizontal="left" vertical="center" wrapText="1"/>
    </xf>
    <xf numFmtId="49" fontId="25" fillId="0" borderId="26">
      <alignment horizontal="center" vertical="center"/>
    </xf>
    <xf numFmtId="49" fontId="25" fillId="0" borderId="40">
      <alignment horizontal="center" vertical="center"/>
    </xf>
    <xf numFmtId="49" fontId="25" fillId="0" borderId="30">
      <alignment horizontal="center" vertical="center"/>
    </xf>
    <xf numFmtId="49" fontId="25" fillId="0" borderId="45">
      <alignment horizontal="left" vertical="center" wrapText="1"/>
    </xf>
    <xf numFmtId="49" fontId="25" fillId="0" borderId="46">
      <alignment horizontal="center" vertical="center"/>
    </xf>
    <xf numFmtId="49" fontId="25" fillId="0" borderId="2">
      <alignment horizontal="center" wrapText="1"/>
    </xf>
    <xf numFmtId="0" fontId="25" fillId="0" borderId="2">
      <alignment horizontal="center"/>
    </xf>
    <xf numFmtId="49" fontId="25" fillId="0" borderId="1">
      <alignment horizontal="left"/>
    </xf>
    <xf numFmtId="0" fontId="25" fillId="0" borderId="13">
      <alignment horizontal="center"/>
    </xf>
    <xf numFmtId="49" fontId="25" fillId="0" borderId="13">
      <alignment horizontal="center"/>
    </xf>
    <xf numFmtId="0" fontId="37" fillId="0" borderId="2">
      <alignment wrapText="1"/>
    </xf>
    <xf numFmtId="0" fontId="38" fillId="0" borderId="2"/>
    <xf numFmtId="0" fontId="37" fillId="0" borderId="16">
      <alignment wrapText="1"/>
    </xf>
    <xf numFmtId="0" fontId="37" fillId="0" borderId="13">
      <alignment wrapText="1"/>
    </xf>
    <xf numFmtId="0" fontId="38" fillId="0" borderId="13"/>
    <xf numFmtId="0" fontId="18" fillId="0" borderId="1"/>
    <xf numFmtId="0" fontId="18" fillId="0" borderId="1"/>
    <xf numFmtId="0" fontId="18" fillId="0" borderId="1"/>
    <xf numFmtId="0" fontId="35" fillId="0" borderId="1"/>
    <xf numFmtId="0" fontId="35" fillId="0" borderId="1"/>
    <xf numFmtId="0" fontId="31" fillId="3" borderId="1"/>
    <xf numFmtId="0" fontId="35" fillId="0" borderId="1"/>
    <xf numFmtId="49" fontId="25" fillId="0" borderId="21">
      <alignment horizontal="center"/>
    </xf>
    <xf numFmtId="0" fontId="29" fillId="0" borderId="1">
      <alignment horizontal="center" wrapText="1"/>
    </xf>
    <xf numFmtId="0" fontId="30" fillId="0" borderId="2"/>
    <xf numFmtId="0" fontId="30" fillId="0" borderId="1"/>
    <xf numFmtId="0" fontId="25" fillId="0" borderId="13">
      <alignment horizontal="left"/>
    </xf>
    <xf numFmtId="0" fontId="29" fillId="0" borderId="1">
      <alignment horizontal="left" wrapText="1"/>
    </xf>
    <xf numFmtId="49" fontId="25" fillId="0" borderId="1"/>
    <xf numFmtId="0" fontId="25" fillId="0" borderId="25">
      <alignment horizontal="left" wrapText="1" indent="1"/>
    </xf>
    <xf numFmtId="0" fontId="30" fillId="0" borderId="3"/>
    <xf numFmtId="0" fontId="25" fillId="0" borderId="4">
      <alignment horizontal="center"/>
    </xf>
    <xf numFmtId="0" fontId="31" fillId="0" borderId="5"/>
    <xf numFmtId="49" fontId="25" fillId="0" borderId="5">
      <alignment horizontal="center"/>
    </xf>
    <xf numFmtId="0" fontId="35" fillId="0" borderId="15"/>
    <xf numFmtId="49" fontId="34" fillId="0" borderId="6">
      <alignment horizontal="right"/>
    </xf>
    <xf numFmtId="49" fontId="31" fillId="0" borderId="7">
      <alignment horizontal="center"/>
    </xf>
    <xf numFmtId="0" fontId="31" fillId="0" borderId="8"/>
    <xf numFmtId="49" fontId="31" fillId="0" borderId="1"/>
    <xf numFmtId="49" fontId="25" fillId="0" borderId="1">
      <alignment horizontal="right"/>
    </xf>
    <xf numFmtId="0" fontId="25" fillId="0" borderId="36">
      <alignment horizontal="center" wrapText="1"/>
    </xf>
    <xf numFmtId="0" fontId="25" fillId="0" borderId="1">
      <alignment horizontal="center"/>
    </xf>
    <xf numFmtId="0" fontId="25" fillId="0" borderId="6">
      <alignment horizontal="right"/>
    </xf>
    <xf numFmtId="164" fontId="25" fillId="0" borderId="9">
      <alignment horizontal="center"/>
    </xf>
    <xf numFmtId="49" fontId="25" fillId="0" borderId="16">
      <alignment horizontal="center" vertical="center" wrapText="1"/>
    </xf>
    <xf numFmtId="0" fontId="25" fillId="0" borderId="1">
      <alignment horizontal="right"/>
    </xf>
    <xf numFmtId="0" fontId="25" fillId="0" borderId="10">
      <alignment horizontal="center"/>
    </xf>
    <xf numFmtId="0" fontId="25" fillId="0" borderId="2">
      <alignment wrapText="1"/>
    </xf>
    <xf numFmtId="49" fontId="25" fillId="0" borderId="11">
      <alignment horizontal="center"/>
    </xf>
    <xf numFmtId="0" fontId="25" fillId="0" borderId="12">
      <alignment wrapText="1"/>
    </xf>
    <xf numFmtId="49" fontId="25" fillId="0" borderId="9">
      <alignment horizontal="center"/>
    </xf>
    <xf numFmtId="4" fontId="25" fillId="0" borderId="22">
      <alignment horizontal="right"/>
    </xf>
    <xf numFmtId="0" fontId="25" fillId="0" borderId="35"/>
    <xf numFmtId="0" fontId="25" fillId="0" borderId="9">
      <alignment horizontal="center"/>
    </xf>
    <xf numFmtId="49" fontId="25" fillId="0" borderId="14">
      <alignment horizontal="center"/>
    </xf>
    <xf numFmtId="0" fontId="35" fillId="0" borderId="15"/>
    <xf numFmtId="49" fontId="25" fillId="0" borderId="14">
      <alignment horizontal="center"/>
    </xf>
    <xf numFmtId="49" fontId="25" fillId="0" borderId="17">
      <alignment horizontal="center" vertical="center" wrapText="1"/>
    </xf>
    <xf numFmtId="49" fontId="25" fillId="0" borderId="18">
      <alignment horizontal="center" vertical="center" wrapText="1"/>
    </xf>
    <xf numFmtId="49" fontId="25" fillId="0" borderId="4">
      <alignment horizontal="center" vertical="center" wrapText="1"/>
    </xf>
    <xf numFmtId="4" fontId="25" fillId="0" borderId="16">
      <alignment horizontal="right"/>
    </xf>
    <xf numFmtId="49" fontId="25" fillId="0" borderId="27">
      <alignment horizontal="center"/>
    </xf>
    <xf numFmtId="4" fontId="25" fillId="0" borderId="24">
      <alignment horizontal="right"/>
    </xf>
    <xf numFmtId="4" fontId="25" fillId="0" borderId="16">
      <alignment horizontal="right"/>
    </xf>
    <xf numFmtId="4" fontId="25" fillId="0" borderId="22">
      <alignment horizontal="right"/>
    </xf>
    <xf numFmtId="0" fontId="25" fillId="0" borderId="23">
      <alignment horizontal="left" wrapText="1"/>
    </xf>
    <xf numFmtId="4" fontId="25" fillId="0" borderId="24">
      <alignment horizontal="right"/>
    </xf>
    <xf numFmtId="49" fontId="25" fillId="0" borderId="26">
      <alignment horizontal="center" wrapText="1"/>
    </xf>
    <xf numFmtId="4" fontId="25" fillId="0" borderId="21">
      <alignment horizontal="right"/>
    </xf>
    <xf numFmtId="49" fontId="25" fillId="0" borderId="1">
      <alignment horizontal="center"/>
    </xf>
    <xf numFmtId="0" fontId="25" fillId="0" borderId="28">
      <alignment horizontal="left" wrapText="1" indent="1"/>
    </xf>
    <xf numFmtId="49" fontId="25" fillId="0" borderId="29">
      <alignment horizontal="center"/>
    </xf>
    <xf numFmtId="49" fontId="25" fillId="0" borderId="5">
      <alignment horizontal="center"/>
    </xf>
    <xf numFmtId="49" fontId="25" fillId="0" borderId="1">
      <alignment horizontal="center"/>
    </xf>
    <xf numFmtId="4" fontId="25" fillId="0" borderId="18">
      <alignment horizontal="right"/>
    </xf>
    <xf numFmtId="0" fontId="28" fillId="0" borderId="31">
      <alignment horizontal="left" wrapText="1"/>
    </xf>
    <xf numFmtId="4" fontId="25" fillId="0" borderId="38">
      <alignment horizontal="right"/>
    </xf>
    <xf numFmtId="0" fontId="25" fillId="0" borderId="31">
      <alignment horizontal="left" wrapText="1" indent="2"/>
    </xf>
    <xf numFmtId="49" fontId="25" fillId="0" borderId="13"/>
    <xf numFmtId="0" fontId="25" fillId="2" borderId="15"/>
    <xf numFmtId="0" fontId="25" fillId="2" borderId="1"/>
    <xf numFmtId="0" fontId="25" fillId="0" borderId="1">
      <alignment horizontal="left" wrapText="1"/>
    </xf>
    <xf numFmtId="49" fontId="25" fillId="0" borderId="1">
      <alignment horizontal="center" wrapText="1"/>
    </xf>
    <xf numFmtId="0" fontId="25" fillId="0" borderId="2">
      <alignment horizontal="left"/>
    </xf>
    <xf numFmtId="49" fontId="25" fillId="0" borderId="2"/>
    <xf numFmtId="0" fontId="25" fillId="0" borderId="2"/>
    <xf numFmtId="0" fontId="25" fillId="0" borderId="32">
      <alignment horizontal="left" wrapText="1"/>
    </xf>
    <xf numFmtId="49" fontId="25" fillId="0" borderId="21">
      <alignment horizontal="center" wrapText="1"/>
    </xf>
    <xf numFmtId="4" fontId="25" fillId="0" borderId="18">
      <alignment horizontal="right"/>
    </xf>
    <xf numFmtId="4" fontId="25" fillId="0" borderId="33">
      <alignment horizontal="right"/>
    </xf>
    <xf numFmtId="0" fontId="25" fillId="0" borderId="34">
      <alignment horizontal="left" wrapText="1"/>
    </xf>
    <xf numFmtId="49" fontId="25" fillId="0" borderId="30">
      <alignment horizontal="center" wrapText="1"/>
    </xf>
    <xf numFmtId="49" fontId="25" fillId="0" borderId="22">
      <alignment horizontal="center"/>
    </xf>
    <xf numFmtId="0" fontId="25" fillId="0" borderId="12"/>
    <xf numFmtId="0" fontId="25" fillId="0" borderId="35"/>
    <xf numFmtId="0" fontId="28" fillId="0" borderId="31">
      <alignment horizontal="left" wrapText="1"/>
    </xf>
    <xf numFmtId="0" fontId="25" fillId="0" borderId="36">
      <alignment horizontal="center" wrapText="1"/>
    </xf>
    <xf numFmtId="49" fontId="25" fillId="0" borderId="37">
      <alignment horizontal="center" wrapText="1"/>
    </xf>
    <xf numFmtId="4" fontId="25" fillId="0" borderId="21">
      <alignment horizontal="right"/>
    </xf>
    <xf numFmtId="4" fontId="25" fillId="0" borderId="38">
      <alignment horizontal="right"/>
    </xf>
    <xf numFmtId="0" fontId="28" fillId="0" borderId="9">
      <alignment horizontal="left" wrapText="1"/>
    </xf>
    <xf numFmtId="0" fontId="31" fillId="0" borderId="15"/>
    <xf numFmtId="0" fontId="25" fillId="0" borderId="1">
      <alignment horizontal="center" wrapText="1"/>
    </xf>
    <xf numFmtId="0" fontId="28" fillId="0" borderId="1">
      <alignment horizontal="center"/>
    </xf>
    <xf numFmtId="0" fontId="28" fillId="0" borderId="2"/>
    <xf numFmtId="49" fontId="25" fillId="0" borderId="2">
      <alignment horizontal="left"/>
    </xf>
    <xf numFmtId="49" fontId="25" fillId="0" borderId="18">
      <alignment horizontal="center"/>
    </xf>
    <xf numFmtId="0" fontId="25" fillId="0" borderId="25">
      <alignment horizontal="left" wrapText="1"/>
    </xf>
    <xf numFmtId="49" fontId="25" fillId="0" borderId="39">
      <alignment horizontal="center"/>
    </xf>
    <xf numFmtId="0" fontId="25" fillId="0" borderId="28">
      <alignment horizontal="left" wrapText="1"/>
    </xf>
    <xf numFmtId="0" fontId="31" fillId="0" borderId="27"/>
    <xf numFmtId="0" fontId="31" fillId="0" borderId="39"/>
    <xf numFmtId="0" fontId="25" fillId="0" borderId="32">
      <alignment horizontal="left" wrapText="1" indent="1"/>
    </xf>
    <xf numFmtId="49" fontId="25" fillId="0" borderId="40">
      <alignment horizontal="center" wrapText="1"/>
    </xf>
    <xf numFmtId="0" fontId="25" fillId="0" borderId="34">
      <alignment horizontal="left" wrapText="1" indent="1"/>
    </xf>
    <xf numFmtId="0" fontId="25" fillId="0" borderId="25">
      <alignment horizontal="left" wrapText="1" indent="2"/>
    </xf>
    <xf numFmtId="0" fontId="25" fillId="0" borderId="28">
      <alignment horizontal="left" wrapText="1" indent="2"/>
    </xf>
    <xf numFmtId="49" fontId="25" fillId="0" borderId="40">
      <alignment horizontal="center"/>
    </xf>
    <xf numFmtId="0" fontId="31" fillId="0" borderId="13"/>
    <xf numFmtId="0" fontId="31" fillId="0" borderId="2"/>
    <xf numFmtId="0" fontId="28" fillId="0" borderId="17">
      <alignment horizontal="center" vertical="center" textRotation="90" wrapText="1"/>
    </xf>
    <xf numFmtId="0" fontId="25" fillId="0" borderId="16">
      <alignment horizontal="center" vertical="top" wrapText="1"/>
    </xf>
    <xf numFmtId="0" fontId="25" fillId="0" borderId="27">
      <alignment horizontal="center" vertical="top"/>
    </xf>
    <xf numFmtId="0" fontId="25" fillId="0" borderId="16">
      <alignment horizontal="center" vertical="top"/>
    </xf>
    <xf numFmtId="49" fontId="25" fillId="0" borderId="16">
      <alignment horizontal="center" vertical="top" wrapText="1"/>
    </xf>
    <xf numFmtId="0" fontId="28" fillId="0" borderId="41"/>
    <xf numFmtId="49" fontId="28" fillId="0" borderId="20">
      <alignment horizontal="center"/>
    </xf>
    <xf numFmtId="0" fontId="35" fillId="0" borderId="8"/>
    <xf numFmtId="49" fontId="36" fillId="0" borderId="42">
      <alignment horizontal="left" vertical="center" wrapText="1"/>
    </xf>
    <xf numFmtId="49" fontId="28" fillId="0" borderId="30">
      <alignment horizontal="center" vertical="center" wrapText="1"/>
    </xf>
    <xf numFmtId="49" fontId="25" fillId="0" borderId="43">
      <alignment horizontal="left" vertical="center" wrapText="1" indent="2"/>
    </xf>
    <xf numFmtId="49" fontId="25" fillId="0" borderId="26">
      <alignment horizontal="center" vertical="center" wrapText="1"/>
    </xf>
    <xf numFmtId="0" fontId="25" fillId="0" borderId="27"/>
    <xf numFmtId="4" fontId="25" fillId="0" borderId="27">
      <alignment horizontal="right"/>
    </xf>
    <xf numFmtId="4" fontId="25" fillId="0" borderId="39">
      <alignment horizontal="right"/>
    </xf>
    <xf numFmtId="49" fontId="25" fillId="0" borderId="44">
      <alignment horizontal="left" vertical="center" wrapText="1" indent="3"/>
    </xf>
    <xf numFmtId="49" fontId="25" fillId="0" borderId="40">
      <alignment horizontal="center" vertical="center" wrapText="1"/>
    </xf>
    <xf numFmtId="49" fontId="25" fillId="0" borderId="42">
      <alignment horizontal="left" vertical="center" wrapText="1" indent="3"/>
    </xf>
    <xf numFmtId="49" fontId="25" fillId="0" borderId="30">
      <alignment horizontal="center" vertical="center" wrapText="1"/>
    </xf>
    <xf numFmtId="49" fontId="25" fillId="0" borderId="45">
      <alignment horizontal="left" vertical="center" wrapText="1" indent="3"/>
    </xf>
    <xf numFmtId="0" fontId="36" fillId="0" borderId="41">
      <alignment horizontal="left" vertical="center" wrapText="1"/>
    </xf>
    <xf numFmtId="49" fontId="25" fillId="0" borderId="46">
      <alignment horizontal="center" vertical="center" wrapText="1"/>
    </xf>
    <xf numFmtId="4" fontId="25" fillId="0" borderId="4">
      <alignment horizontal="right"/>
    </xf>
    <xf numFmtId="4" fontId="25" fillId="0" borderId="47">
      <alignment horizontal="right"/>
    </xf>
    <xf numFmtId="0" fontId="28" fillId="0" borderId="13">
      <alignment horizontal="center" vertical="center" textRotation="90" wrapText="1"/>
    </xf>
    <xf numFmtId="49" fontId="25" fillId="0" borderId="13">
      <alignment horizontal="left" vertical="center" wrapText="1" indent="3"/>
    </xf>
    <xf numFmtId="49" fontId="25" fillId="0" borderId="15">
      <alignment horizontal="center" vertical="center" wrapText="1"/>
    </xf>
    <xf numFmtId="4" fontId="25" fillId="0" borderId="15">
      <alignment horizontal="right"/>
    </xf>
    <xf numFmtId="0" fontId="25" fillId="0" borderId="1">
      <alignment vertical="center"/>
    </xf>
    <xf numFmtId="49" fontId="25" fillId="0" borderId="1">
      <alignment horizontal="left" vertical="center" wrapText="1" indent="3"/>
    </xf>
    <xf numFmtId="49" fontId="25" fillId="0" borderId="1">
      <alignment horizontal="center" vertical="center" wrapText="1"/>
    </xf>
    <xf numFmtId="4" fontId="25" fillId="0" borderId="1">
      <alignment horizontal="right" shrinkToFit="1"/>
    </xf>
    <xf numFmtId="0" fontId="28" fillId="0" borderId="2">
      <alignment horizontal="center" vertical="center" textRotation="90" wrapText="1"/>
    </xf>
    <xf numFmtId="49" fontId="25" fillId="0" borderId="2">
      <alignment horizontal="left" vertical="center" wrapText="1" indent="3"/>
    </xf>
    <xf numFmtId="49" fontId="25" fillId="0" borderId="2">
      <alignment horizontal="center" vertical="center" wrapText="1"/>
    </xf>
    <xf numFmtId="4" fontId="25" fillId="0" borderId="2">
      <alignment horizontal="right"/>
    </xf>
    <xf numFmtId="49" fontId="25" fillId="0" borderId="27">
      <alignment horizontal="center" vertical="center" wrapText="1"/>
    </xf>
    <xf numFmtId="0" fontId="36" fillId="0" borderId="48">
      <alignment horizontal="left" vertical="center" wrapText="1"/>
    </xf>
    <xf numFmtId="49" fontId="28" fillId="0" borderId="20">
      <alignment horizontal="center" vertical="center" wrapText="1"/>
    </xf>
    <xf numFmtId="4" fontId="25" fillId="0" borderId="49">
      <alignment horizontal="right"/>
    </xf>
    <xf numFmtId="49" fontId="25" fillId="0" borderId="50">
      <alignment horizontal="left" vertical="center" wrapText="1" indent="2"/>
    </xf>
    <xf numFmtId="0" fontId="25" fillId="0" borderId="29"/>
    <xf numFmtId="0" fontId="25" fillId="0" borderId="22"/>
    <xf numFmtId="49" fontId="25" fillId="0" borderId="51">
      <alignment horizontal="left" vertical="center" wrapText="1" indent="3"/>
    </xf>
    <xf numFmtId="4" fontId="25" fillId="0" borderId="52">
      <alignment horizontal="right"/>
    </xf>
    <xf numFmtId="49" fontId="25" fillId="0" borderId="53">
      <alignment horizontal="left" vertical="center" wrapText="1" indent="3"/>
    </xf>
    <xf numFmtId="49" fontId="25" fillId="0" borderId="54">
      <alignment horizontal="left" vertical="center" wrapText="1" indent="3"/>
    </xf>
    <xf numFmtId="49" fontId="25" fillId="0" borderId="55">
      <alignment horizontal="center" vertical="center" wrapText="1"/>
    </xf>
    <xf numFmtId="4" fontId="25" fillId="0" borderId="56">
      <alignment horizontal="right"/>
    </xf>
    <xf numFmtId="0" fontId="28" fillId="0" borderId="13">
      <alignment horizontal="center" vertical="center" textRotation="90"/>
    </xf>
    <xf numFmtId="4" fontId="25" fillId="0" borderId="1">
      <alignment horizontal="right"/>
    </xf>
    <xf numFmtId="0" fontId="28" fillId="0" borderId="2">
      <alignment horizontal="center" vertical="center" textRotation="90"/>
    </xf>
    <xf numFmtId="0" fontId="28" fillId="0" borderId="17">
      <alignment horizontal="center" vertical="center" textRotation="90"/>
    </xf>
    <xf numFmtId="0" fontId="25" fillId="0" borderId="39"/>
    <xf numFmtId="49" fontId="25" fillId="0" borderId="57">
      <alignment horizontal="center" vertical="center" wrapText="1"/>
    </xf>
    <xf numFmtId="0" fontId="25" fillId="0" borderId="58"/>
    <xf numFmtId="0" fontId="25" fillId="0" borderId="59"/>
    <xf numFmtId="0" fontId="28" fillId="0" borderId="16">
      <alignment horizontal="center" vertical="center" textRotation="90"/>
    </xf>
    <xf numFmtId="49" fontId="36" fillId="0" borderId="48">
      <alignment horizontal="left" vertical="center" wrapText="1"/>
    </xf>
    <xf numFmtId="0" fontId="28" fillId="0" borderId="40">
      <alignment horizontal="center" vertical="center"/>
    </xf>
    <xf numFmtId="0" fontId="25" fillId="0" borderId="26">
      <alignment horizontal="center" vertical="center"/>
    </xf>
    <xf numFmtId="0" fontId="25" fillId="0" borderId="40">
      <alignment horizontal="center" vertical="center"/>
    </xf>
    <xf numFmtId="0" fontId="25" fillId="0" borderId="30">
      <alignment horizontal="center" vertical="center"/>
    </xf>
    <xf numFmtId="0" fontId="25" fillId="0" borderId="46">
      <alignment horizontal="center" vertical="center"/>
    </xf>
    <xf numFmtId="0" fontId="28" fillId="0" borderId="20">
      <alignment horizontal="center" vertical="center"/>
    </xf>
    <xf numFmtId="49" fontId="28" fillId="0" borderId="30">
      <alignment horizontal="center" vertical="center"/>
    </xf>
    <xf numFmtId="49" fontId="25" fillId="0" borderId="57">
      <alignment horizontal="center" vertical="center"/>
    </xf>
    <xf numFmtId="49" fontId="25" fillId="0" borderId="40">
      <alignment horizontal="center" vertical="center"/>
    </xf>
    <xf numFmtId="49" fontId="25" fillId="0" borderId="30">
      <alignment horizontal="center" vertical="center"/>
    </xf>
    <xf numFmtId="49" fontId="25" fillId="0" borderId="46">
      <alignment horizontal="center" vertical="center"/>
    </xf>
    <xf numFmtId="49" fontId="25" fillId="0" borderId="2">
      <alignment horizontal="center" wrapText="1"/>
    </xf>
    <xf numFmtId="0" fontId="25" fillId="0" borderId="2">
      <alignment horizontal="center"/>
    </xf>
    <xf numFmtId="49" fontId="25" fillId="0" borderId="1">
      <alignment horizontal="left"/>
    </xf>
    <xf numFmtId="0" fontId="25" fillId="0" borderId="13">
      <alignment horizontal="center"/>
    </xf>
    <xf numFmtId="49" fontId="25" fillId="0" borderId="13">
      <alignment horizontal="center"/>
    </xf>
    <xf numFmtId="0" fontId="37" fillId="0" borderId="2">
      <alignment wrapText="1"/>
    </xf>
    <xf numFmtId="0" fontId="38" fillId="0" borderId="2"/>
    <xf numFmtId="0" fontId="37" fillId="0" borderId="16">
      <alignment wrapText="1"/>
    </xf>
    <xf numFmtId="0" fontId="37" fillId="0" borderId="13">
      <alignment wrapText="1"/>
    </xf>
    <xf numFmtId="0" fontId="38" fillId="0" borderId="13"/>
    <xf numFmtId="49" fontId="25" fillId="0" borderId="9">
      <alignment horizontal="center"/>
    </xf>
    <xf numFmtId="0" fontId="25" fillId="0" borderId="19">
      <alignment horizontal="left" wrapText="1"/>
    </xf>
    <xf numFmtId="0" fontId="25" fillId="0" borderId="28">
      <alignment horizontal="left" wrapText="1" indent="1"/>
    </xf>
    <xf numFmtId="49" fontId="25" fillId="0" borderId="29">
      <alignment horizontal="center"/>
    </xf>
    <xf numFmtId="49" fontId="25" fillId="0" borderId="20">
      <alignment horizontal="center" wrapText="1"/>
    </xf>
    <xf numFmtId="0" fontId="25" fillId="0" borderId="1">
      <alignment horizontal="left" wrapText="1"/>
    </xf>
    <xf numFmtId="49" fontId="25" fillId="0" borderId="37">
      <alignment horizontal="center" wrapText="1"/>
    </xf>
    <xf numFmtId="49" fontId="25" fillId="0" borderId="4">
      <alignment horizontal="center" vertical="center" wrapText="1"/>
    </xf>
    <xf numFmtId="49" fontId="25" fillId="0" borderId="21">
      <alignment horizontal="center" wrapText="1"/>
    </xf>
    <xf numFmtId="49" fontId="25" fillId="0" borderId="1">
      <alignment horizontal="center" wrapText="1"/>
    </xf>
    <xf numFmtId="49" fontId="25" fillId="0" borderId="18">
      <alignment horizontal="center" vertical="center" wrapText="1"/>
    </xf>
    <xf numFmtId="49" fontId="25" fillId="0" borderId="17">
      <alignment horizontal="center" vertical="center" wrapText="1"/>
    </xf>
    <xf numFmtId="0" fontId="25" fillId="0" borderId="23">
      <alignment horizontal="left" wrapText="1"/>
    </xf>
    <xf numFmtId="0" fontId="25" fillId="0" borderId="12"/>
    <xf numFmtId="0" fontId="25" fillId="0" borderId="12">
      <alignment wrapText="1"/>
    </xf>
    <xf numFmtId="0" fontId="25" fillId="0" borderId="31">
      <alignment horizontal="left" wrapText="1" indent="2"/>
    </xf>
    <xf numFmtId="49" fontId="25" fillId="0" borderId="16">
      <alignment horizontal="center"/>
    </xf>
    <xf numFmtId="49" fontId="25" fillId="0" borderId="22">
      <alignment horizontal="center"/>
    </xf>
    <xf numFmtId="0" fontId="25" fillId="0" borderId="32">
      <alignment horizontal="left" wrapText="1"/>
    </xf>
    <xf numFmtId="0" fontId="25" fillId="2" borderId="1"/>
    <xf numFmtId="49" fontId="25" fillId="0" borderId="30">
      <alignment horizontal="center"/>
    </xf>
    <xf numFmtId="0" fontId="25" fillId="0" borderId="9">
      <alignment horizontal="center"/>
    </xf>
    <xf numFmtId="49" fontId="25" fillId="0" borderId="11">
      <alignment horizontal="center"/>
    </xf>
    <xf numFmtId="164" fontId="25" fillId="0" borderId="9">
      <alignment horizontal="center"/>
    </xf>
    <xf numFmtId="49" fontId="25" fillId="0" borderId="30">
      <alignment horizontal="center" wrapText="1"/>
    </xf>
    <xf numFmtId="0" fontId="25" fillId="0" borderId="2"/>
    <xf numFmtId="0" fontId="25" fillId="2" borderId="15"/>
    <xf numFmtId="0" fontId="25" fillId="0" borderId="2">
      <alignment wrapText="1"/>
    </xf>
    <xf numFmtId="0" fontId="25" fillId="0" borderId="6">
      <alignment horizontal="right"/>
    </xf>
    <xf numFmtId="0" fontId="25" fillId="0" borderId="1">
      <alignment horizontal="center"/>
    </xf>
    <xf numFmtId="0" fontId="25" fillId="0" borderId="1"/>
    <xf numFmtId="0" fontId="25" fillId="0" borderId="34">
      <alignment horizontal="left" wrapText="1"/>
    </xf>
    <xf numFmtId="49" fontId="25" fillId="0" borderId="2"/>
    <xf numFmtId="0" fontId="25" fillId="0" borderId="15"/>
    <xf numFmtId="0" fontId="25" fillId="0" borderId="10">
      <alignment horizontal="center"/>
    </xf>
    <xf numFmtId="0" fontId="25" fillId="0" borderId="2">
      <alignment horizontal="left"/>
    </xf>
    <xf numFmtId="0" fontId="25" fillId="0" borderId="1">
      <alignment horizontal="right"/>
    </xf>
    <xf numFmtId="0" fontId="25" fillId="0" borderId="22">
      <alignment horizontal="left" wrapText="1" indent="2"/>
    </xf>
    <xf numFmtId="49" fontId="25" fillId="0" borderId="1">
      <alignment horizontal="right"/>
    </xf>
    <xf numFmtId="0" fontId="33" fillId="0" borderId="1">
      <alignment horizontal="center" vertical="top"/>
    </xf>
    <xf numFmtId="49" fontId="31" fillId="0" borderId="1"/>
    <xf numFmtId="0" fontId="29" fillId="0" borderId="1">
      <alignment horizontal="left" wrapText="1"/>
    </xf>
    <xf numFmtId="0" fontId="31" fillId="0" borderId="8"/>
    <xf numFmtId="0" fontId="32" fillId="0" borderId="1"/>
    <xf numFmtId="0" fontId="31" fillId="0" borderId="1"/>
    <xf numFmtId="0" fontId="30" fillId="0" borderId="2"/>
    <xf numFmtId="0" fontId="25" fillId="0" borderId="1">
      <alignment horizontal="left"/>
    </xf>
    <xf numFmtId="0" fontId="29" fillId="0" borderId="1">
      <alignment horizontal="center" wrapText="1"/>
    </xf>
    <xf numFmtId="49" fontId="31" fillId="0" borderId="7">
      <alignment horizontal="center"/>
    </xf>
    <xf numFmtId="0" fontId="31" fillId="0" borderId="5"/>
    <xf numFmtId="49" fontId="34" fillId="0" borderId="6">
      <alignment horizontal="right"/>
    </xf>
    <xf numFmtId="0" fontId="25" fillId="0" borderId="4">
      <alignment horizontal="center"/>
    </xf>
    <xf numFmtId="0" fontId="35" fillId="0" borderId="1"/>
    <xf numFmtId="0" fontId="30" fillId="0" borderId="1"/>
    <xf numFmtId="0" fontId="28" fillId="0" borderId="1"/>
    <xf numFmtId="0" fontId="38" fillId="0" borderId="13"/>
    <xf numFmtId="0" fontId="30" fillId="0" borderId="3"/>
    <xf numFmtId="0" fontId="25" fillId="0" borderId="13">
      <alignment horizontal="center"/>
    </xf>
    <xf numFmtId="49" fontId="25" fillId="0" borderId="46">
      <alignment horizontal="center" vertical="center"/>
    </xf>
    <xf numFmtId="0" fontId="37" fillId="0" borderId="13">
      <alignment wrapText="1"/>
    </xf>
    <xf numFmtId="49" fontId="25" fillId="0" borderId="1">
      <alignment horizontal="left"/>
    </xf>
    <xf numFmtId="49" fontId="25" fillId="0" borderId="30">
      <alignment horizontal="center" vertical="center"/>
    </xf>
    <xf numFmtId="0" fontId="38" fillId="0" borderId="2"/>
    <xf numFmtId="49" fontId="25" fillId="0" borderId="40">
      <alignment horizontal="center" vertical="center"/>
    </xf>
    <xf numFmtId="49" fontId="28" fillId="0" borderId="30">
      <alignment horizontal="center" vertical="center"/>
    </xf>
    <xf numFmtId="0" fontId="25" fillId="0" borderId="46">
      <alignment horizontal="center" vertical="center"/>
    </xf>
    <xf numFmtId="0" fontId="25" fillId="0" borderId="30">
      <alignment horizontal="center" vertical="center"/>
    </xf>
    <xf numFmtId="0" fontId="37" fillId="0" borderId="16">
      <alignment wrapText="1"/>
    </xf>
    <xf numFmtId="0" fontId="25" fillId="0" borderId="2">
      <alignment horizontal="center"/>
    </xf>
    <xf numFmtId="49" fontId="25" fillId="0" borderId="57">
      <alignment horizontal="center" vertical="center"/>
    </xf>
    <xf numFmtId="0" fontId="37" fillId="0" borderId="2">
      <alignment wrapText="1"/>
    </xf>
    <xf numFmtId="0" fontId="28" fillId="0" borderId="20">
      <alignment horizontal="center" vertical="center"/>
    </xf>
    <xf numFmtId="49" fontId="25" fillId="0" borderId="2">
      <alignment horizontal="center" wrapText="1"/>
    </xf>
    <xf numFmtId="49" fontId="25" fillId="0" borderId="13">
      <alignment horizontal="center"/>
    </xf>
    <xf numFmtId="49" fontId="25" fillId="0" borderId="57">
      <alignment horizontal="center" vertical="center" wrapText="1"/>
    </xf>
    <xf numFmtId="0" fontId="25" fillId="0" borderId="40">
      <alignment horizontal="center" vertical="center"/>
    </xf>
    <xf numFmtId="4" fontId="25" fillId="0" borderId="1">
      <alignment horizontal="right"/>
    </xf>
    <xf numFmtId="49" fontId="25" fillId="0" borderId="40">
      <alignment horizontal="center" wrapText="1"/>
    </xf>
    <xf numFmtId="0" fontId="28" fillId="0" borderId="1">
      <alignment horizontal="center"/>
    </xf>
    <xf numFmtId="49" fontId="28" fillId="0" borderId="30">
      <alignment horizontal="center" vertical="center" wrapText="1"/>
    </xf>
    <xf numFmtId="0" fontId="28" fillId="0" borderId="13">
      <alignment horizontal="center" vertical="center" textRotation="90"/>
    </xf>
    <xf numFmtId="49" fontId="25" fillId="0" borderId="2">
      <alignment horizontal="left" vertical="center" wrapText="1" indent="3"/>
    </xf>
    <xf numFmtId="0" fontId="31" fillId="0" borderId="15"/>
    <xf numFmtId="4" fontId="25" fillId="0" borderId="56">
      <alignment horizontal="right"/>
    </xf>
    <xf numFmtId="0" fontId="28" fillId="0" borderId="2">
      <alignment horizontal="center" vertical="center" textRotation="90" wrapText="1"/>
    </xf>
    <xf numFmtId="49" fontId="25" fillId="0" borderId="55">
      <alignment horizontal="center" vertical="center" wrapText="1"/>
    </xf>
    <xf numFmtId="4" fontId="25" fillId="0" borderId="1">
      <alignment horizontal="right" shrinkToFit="1"/>
    </xf>
    <xf numFmtId="49" fontId="36" fillId="0" borderId="42">
      <alignment horizontal="left" vertical="center" wrapText="1"/>
    </xf>
    <xf numFmtId="0" fontId="25" fillId="0" borderId="27">
      <alignment horizontal="center" vertical="top"/>
    </xf>
    <xf numFmtId="0" fontId="25" fillId="0" borderId="25">
      <alignment horizontal="left" wrapText="1"/>
    </xf>
    <xf numFmtId="49" fontId="25" fillId="0" borderId="54">
      <alignment horizontal="left" vertical="center" wrapText="1" indent="3"/>
    </xf>
    <xf numFmtId="49" fontId="25" fillId="0" borderId="1">
      <alignment horizontal="center" vertical="center" wrapText="1"/>
    </xf>
    <xf numFmtId="49" fontId="25" fillId="0" borderId="53">
      <alignment horizontal="left" vertical="center" wrapText="1" indent="3"/>
    </xf>
    <xf numFmtId="49" fontId="25" fillId="0" borderId="1">
      <alignment horizontal="left" vertical="center" wrapText="1" indent="3"/>
    </xf>
    <xf numFmtId="4" fontId="25" fillId="0" borderId="52">
      <alignment horizontal="right"/>
    </xf>
    <xf numFmtId="49" fontId="25" fillId="0" borderId="51">
      <alignment horizontal="left" vertical="center" wrapText="1" indent="3"/>
    </xf>
    <xf numFmtId="0" fontId="25" fillId="0" borderId="1">
      <alignment vertical="center"/>
    </xf>
    <xf numFmtId="0" fontId="35" fillId="0" borderId="8"/>
    <xf numFmtId="49" fontId="25" fillId="0" borderId="2">
      <alignment horizontal="left"/>
    </xf>
    <xf numFmtId="0" fontId="25" fillId="0" borderId="26">
      <alignment horizontal="center" vertical="center"/>
    </xf>
    <xf numFmtId="0" fontId="25" fillId="0" borderId="22"/>
    <xf numFmtId="4" fontId="25" fillId="0" borderId="15">
      <alignment horizontal="right"/>
    </xf>
    <xf numFmtId="49" fontId="28" fillId="0" borderId="20">
      <alignment horizontal="center"/>
    </xf>
    <xf numFmtId="0" fontId="28" fillId="0" borderId="40">
      <alignment horizontal="center" vertical="center"/>
    </xf>
    <xf numFmtId="0" fontId="25" fillId="0" borderId="29"/>
    <xf numFmtId="49" fontId="25" fillId="0" borderId="15">
      <alignment horizontal="center" vertical="center" wrapText="1"/>
    </xf>
    <xf numFmtId="0" fontId="28" fillId="0" borderId="41"/>
    <xf numFmtId="49" fontId="36" fillId="0" borderId="48">
      <alignment horizontal="left" vertical="center" wrapText="1"/>
    </xf>
    <xf numFmtId="49" fontId="25" fillId="0" borderId="50">
      <alignment horizontal="left" vertical="center" wrapText="1" indent="2"/>
    </xf>
    <xf numFmtId="49" fontId="25" fillId="0" borderId="13">
      <alignment horizontal="left" vertical="center" wrapText="1" indent="3"/>
    </xf>
    <xf numFmtId="49" fontId="25" fillId="0" borderId="16">
      <alignment horizontal="center" vertical="top" wrapText="1"/>
    </xf>
    <xf numFmtId="0" fontId="28" fillId="0" borderId="13">
      <alignment horizontal="center" vertical="center" textRotation="90" wrapText="1"/>
    </xf>
    <xf numFmtId="4" fontId="25" fillId="0" borderId="49">
      <alignment horizontal="right"/>
    </xf>
    <xf numFmtId="4" fontId="25" fillId="0" borderId="47">
      <alignment horizontal="right"/>
    </xf>
    <xf numFmtId="0" fontId="25" fillId="0" borderId="32">
      <alignment horizontal="left" wrapText="1" indent="1"/>
    </xf>
    <xf numFmtId="49" fontId="28" fillId="0" borderId="20">
      <alignment horizontal="center" vertical="center" wrapText="1"/>
    </xf>
    <xf numFmtId="0" fontId="31" fillId="0" borderId="39"/>
    <xf numFmtId="0" fontId="25" fillId="0" borderId="1">
      <alignment horizontal="center" wrapText="1"/>
    </xf>
    <xf numFmtId="0" fontId="36" fillId="0" borderId="48">
      <alignment horizontal="left" vertical="center" wrapText="1"/>
    </xf>
    <xf numFmtId="0" fontId="31" fillId="0" borderId="27"/>
    <xf numFmtId="49" fontId="25" fillId="0" borderId="27">
      <alignment horizontal="center" vertical="center" wrapText="1"/>
    </xf>
    <xf numFmtId="4" fontId="25" fillId="0" borderId="2">
      <alignment horizontal="right"/>
    </xf>
    <xf numFmtId="4" fontId="25" fillId="0" borderId="4">
      <alignment horizontal="right"/>
    </xf>
    <xf numFmtId="0" fontId="25" fillId="0" borderId="28">
      <alignment horizontal="left" wrapText="1"/>
    </xf>
    <xf numFmtId="0" fontId="28" fillId="0" borderId="16">
      <alignment horizontal="center" vertical="center" textRotation="90"/>
    </xf>
    <xf numFmtId="0" fontId="25" fillId="0" borderId="16">
      <alignment horizontal="center" vertical="top"/>
    </xf>
    <xf numFmtId="0" fontId="25" fillId="0" borderId="59"/>
    <xf numFmtId="0" fontId="25" fillId="0" borderId="58"/>
    <xf numFmtId="49" fontId="25" fillId="0" borderId="39">
      <alignment horizontal="center"/>
    </xf>
    <xf numFmtId="49" fontId="25" fillId="0" borderId="46">
      <alignment horizontal="center" vertical="center" wrapText="1"/>
    </xf>
    <xf numFmtId="0" fontId="25" fillId="0" borderId="16">
      <alignment horizontal="center" vertical="top" wrapText="1"/>
    </xf>
    <xf numFmtId="49" fontId="25" fillId="0" borderId="18">
      <alignment horizontal="center"/>
    </xf>
    <xf numFmtId="0" fontId="25" fillId="0" borderId="39"/>
    <xf numFmtId="49" fontId="25" fillId="0" borderId="2">
      <alignment horizontal="center" vertical="center" wrapText="1"/>
    </xf>
    <xf numFmtId="0" fontId="36" fillId="0" borderId="41">
      <alignment horizontal="left" vertical="center" wrapText="1"/>
    </xf>
    <xf numFmtId="49" fontId="25" fillId="0" borderId="45">
      <alignment horizontal="left" vertical="center" wrapText="1" indent="3"/>
    </xf>
    <xf numFmtId="49" fontId="25" fillId="0" borderId="30">
      <alignment horizontal="center" vertical="center" wrapText="1"/>
    </xf>
    <xf numFmtId="49" fontId="25" fillId="0" borderId="42">
      <alignment horizontal="left" vertical="center" wrapText="1" indent="3"/>
    </xf>
    <xf numFmtId="49" fontId="25" fillId="0" borderId="40">
      <alignment horizontal="center" vertical="center" wrapText="1"/>
    </xf>
    <xf numFmtId="49" fontId="25" fillId="0" borderId="44">
      <alignment horizontal="left" vertical="center" wrapText="1" indent="3"/>
    </xf>
    <xf numFmtId="4" fontId="25" fillId="0" borderId="39">
      <alignment horizontal="right"/>
    </xf>
    <xf numFmtId="4" fontId="25" fillId="0" borderId="27">
      <alignment horizontal="right"/>
    </xf>
    <xf numFmtId="0" fontId="25" fillId="0" borderId="27"/>
    <xf numFmtId="49" fontId="25" fillId="0" borderId="26">
      <alignment horizontal="center" vertical="center" wrapText="1"/>
    </xf>
    <xf numFmtId="49" fontId="25" fillId="0" borderId="43">
      <alignment horizontal="left" vertical="center" wrapText="1" indent="2"/>
    </xf>
    <xf numFmtId="0" fontId="28" fillId="0" borderId="17">
      <alignment horizontal="center" vertical="center" textRotation="90" wrapText="1"/>
    </xf>
    <xf numFmtId="0" fontId="25" fillId="0" borderId="28">
      <alignment horizontal="left" wrapText="1" indent="2"/>
    </xf>
    <xf numFmtId="0" fontId="25" fillId="0" borderId="34">
      <alignment horizontal="left" wrapText="1" indent="1"/>
    </xf>
    <xf numFmtId="0" fontId="31" fillId="0" borderId="2"/>
    <xf numFmtId="0" fontId="25" fillId="0" borderId="25">
      <alignment horizontal="left" wrapText="1" indent="2"/>
    </xf>
    <xf numFmtId="0" fontId="28" fillId="0" borderId="17">
      <alignment horizontal="center" vertical="center" textRotation="90"/>
    </xf>
    <xf numFmtId="0" fontId="31" fillId="0" borderId="13"/>
    <xf numFmtId="0" fontId="28" fillId="0" borderId="2"/>
    <xf numFmtId="0" fontId="28" fillId="0" borderId="2">
      <alignment horizontal="center" vertical="center" textRotation="90"/>
    </xf>
    <xf numFmtId="49" fontId="25" fillId="0" borderId="40">
      <alignment horizontal="center"/>
    </xf>
    <xf numFmtId="0" fontId="31" fillId="3" borderId="1"/>
    <xf numFmtId="0" fontId="35" fillId="0" borderId="1"/>
    <xf numFmtId="0" fontId="35" fillId="0" borderId="1"/>
    <xf numFmtId="0" fontId="35" fillId="0" borderId="1"/>
    <xf numFmtId="0" fontId="28" fillId="0" borderId="9">
      <alignment horizontal="left" wrapText="1"/>
    </xf>
    <xf numFmtId="4" fontId="25" fillId="0" borderId="33">
      <alignment horizontal="right"/>
    </xf>
    <xf numFmtId="0" fontId="28" fillId="0" borderId="1"/>
    <xf numFmtId="0" fontId="29" fillId="0" borderId="1">
      <alignment horizontal="center" wrapText="1"/>
    </xf>
    <xf numFmtId="0" fontId="30" fillId="0" borderId="2"/>
    <xf numFmtId="0" fontId="30" fillId="0" borderId="1"/>
    <xf numFmtId="0" fontId="31" fillId="0" borderId="1"/>
    <xf numFmtId="0" fontId="29" fillId="0" borderId="1">
      <alignment horizontal="left" wrapText="1"/>
    </xf>
    <xf numFmtId="0" fontId="35" fillId="0" borderId="1"/>
    <xf numFmtId="0" fontId="32" fillId="0" borderId="1"/>
    <xf numFmtId="0" fontId="30" fillId="0" borderId="3"/>
    <xf numFmtId="0" fontId="25" fillId="0" borderId="4">
      <alignment horizontal="center"/>
    </xf>
    <xf numFmtId="0" fontId="31" fillId="0" borderId="5"/>
    <xf numFmtId="0" fontId="25" fillId="0" borderId="1">
      <alignment horizontal="left"/>
    </xf>
    <xf numFmtId="0" fontId="33" fillId="0" borderId="1">
      <alignment horizontal="center" vertical="top"/>
    </xf>
    <xf numFmtId="49" fontId="34" fillId="0" borderId="6">
      <alignment horizontal="right"/>
    </xf>
    <xf numFmtId="49" fontId="31" fillId="0" borderId="7">
      <alignment horizontal="center"/>
    </xf>
    <xf numFmtId="0" fontId="31" fillId="0" borderId="8"/>
    <xf numFmtId="49" fontId="31" fillId="0" borderId="1"/>
    <xf numFmtId="49" fontId="25" fillId="0" borderId="1">
      <alignment horizontal="right"/>
    </xf>
    <xf numFmtId="0" fontId="25" fillId="0" borderId="1"/>
    <xf numFmtId="0" fontId="25" fillId="0" borderId="1">
      <alignment horizontal="center"/>
    </xf>
    <xf numFmtId="0" fontId="25" fillId="0" borderId="6">
      <alignment horizontal="right"/>
    </xf>
    <xf numFmtId="164" fontId="25" fillId="0" borderId="9">
      <alignment horizontal="center"/>
    </xf>
    <xf numFmtId="49" fontId="25" fillId="0" borderId="1"/>
    <xf numFmtId="0" fontId="25" fillId="0" borderId="1">
      <alignment horizontal="right"/>
    </xf>
    <xf numFmtId="0" fontId="25" fillId="0" borderId="10">
      <alignment horizontal="center"/>
    </xf>
    <xf numFmtId="0" fontId="25" fillId="0" borderId="2">
      <alignment wrapText="1"/>
    </xf>
    <xf numFmtId="49" fontId="25" fillId="0" borderId="11">
      <alignment horizontal="center"/>
    </xf>
    <xf numFmtId="0" fontId="25" fillId="0" borderId="12">
      <alignment wrapText="1"/>
    </xf>
    <xf numFmtId="49" fontId="25" fillId="0" borderId="9">
      <alignment horizontal="center"/>
    </xf>
    <xf numFmtId="0" fontId="25" fillId="0" borderId="13">
      <alignment horizontal="left"/>
    </xf>
    <xf numFmtId="49" fontId="25" fillId="0" borderId="13"/>
    <xf numFmtId="0" fontId="25" fillId="0" borderId="9">
      <alignment horizontal="center"/>
    </xf>
    <xf numFmtId="49" fontId="25" fillId="0" borderId="14">
      <alignment horizontal="center"/>
    </xf>
    <xf numFmtId="0" fontId="35" fillId="0" borderId="15"/>
    <xf numFmtId="49" fontId="25" fillId="0" borderId="16">
      <alignment horizontal="center" vertical="center" wrapText="1"/>
    </xf>
    <xf numFmtId="49" fontId="25" fillId="0" borderId="17">
      <alignment horizontal="center" vertical="center" wrapText="1"/>
    </xf>
    <xf numFmtId="49" fontId="25" fillId="0" borderId="18">
      <alignment horizontal="center" vertical="center" wrapText="1"/>
    </xf>
    <xf numFmtId="49" fontId="25" fillId="0" borderId="4">
      <alignment horizontal="center" vertical="center" wrapText="1"/>
    </xf>
    <xf numFmtId="0" fontId="25" fillId="0" borderId="19">
      <alignment horizontal="left" wrapText="1"/>
    </xf>
    <xf numFmtId="49" fontId="25" fillId="0" borderId="20">
      <alignment horizontal="center" wrapText="1"/>
    </xf>
    <xf numFmtId="49" fontId="25" fillId="0" borderId="21">
      <alignment horizontal="center"/>
    </xf>
    <xf numFmtId="4" fontId="25" fillId="0" borderId="16">
      <alignment horizontal="right"/>
    </xf>
    <xf numFmtId="4" fontId="25" fillId="0" borderId="22">
      <alignment horizontal="right"/>
    </xf>
    <xf numFmtId="0" fontId="25" fillId="0" borderId="23">
      <alignment horizontal="left" wrapText="1"/>
    </xf>
    <xf numFmtId="4" fontId="25" fillId="0" borderId="24">
      <alignment horizontal="right"/>
    </xf>
    <xf numFmtId="0" fontId="25" fillId="0" borderId="25">
      <alignment horizontal="left" wrapText="1" indent="1"/>
    </xf>
    <xf numFmtId="49" fontId="25" fillId="0" borderId="26">
      <alignment horizontal="center" wrapText="1"/>
    </xf>
    <xf numFmtId="49" fontId="25" fillId="0" borderId="27">
      <alignment horizontal="center"/>
    </xf>
    <xf numFmtId="0" fontId="25" fillId="0" borderId="28">
      <alignment horizontal="left" wrapText="1" indent="1"/>
    </xf>
    <xf numFmtId="49" fontId="25" fillId="0" borderId="29">
      <alignment horizontal="center"/>
    </xf>
    <xf numFmtId="49" fontId="25" fillId="0" borderId="5">
      <alignment horizontal="center"/>
    </xf>
    <xf numFmtId="49" fontId="25" fillId="0" borderId="1">
      <alignment horizontal="center"/>
    </xf>
    <xf numFmtId="0" fontId="25" fillId="0" borderId="22">
      <alignment horizontal="left" wrapText="1" indent="2"/>
    </xf>
    <xf numFmtId="49" fontId="25" fillId="0" borderId="30">
      <alignment horizontal="center"/>
    </xf>
    <xf numFmtId="49" fontId="25" fillId="0" borderId="16">
      <alignment horizontal="center"/>
    </xf>
    <xf numFmtId="0" fontId="25" fillId="0" borderId="31">
      <alignment horizontal="left" wrapText="1" indent="2"/>
    </xf>
    <xf numFmtId="0" fontId="25" fillId="0" borderId="15"/>
    <xf numFmtId="0" fontId="25" fillId="2" borderId="15"/>
    <xf numFmtId="0" fontId="25" fillId="2" borderId="1"/>
    <xf numFmtId="0" fontId="25" fillId="0" borderId="1">
      <alignment horizontal="left" wrapText="1"/>
    </xf>
    <xf numFmtId="49" fontId="25" fillId="0" borderId="1">
      <alignment horizontal="center" wrapText="1"/>
    </xf>
    <xf numFmtId="0" fontId="25" fillId="0" borderId="2">
      <alignment horizontal="left"/>
    </xf>
    <xf numFmtId="49" fontId="25" fillId="0" borderId="2"/>
    <xf numFmtId="0" fontId="25" fillId="0" borderId="2"/>
    <xf numFmtId="0" fontId="25" fillId="0" borderId="32">
      <alignment horizontal="left" wrapText="1"/>
    </xf>
    <xf numFmtId="49" fontId="25" fillId="0" borderId="21">
      <alignment horizontal="center" wrapText="1"/>
    </xf>
    <xf numFmtId="4" fontId="25" fillId="0" borderId="18">
      <alignment horizontal="right"/>
    </xf>
    <xf numFmtId="4" fontId="25" fillId="0" borderId="33">
      <alignment horizontal="right"/>
    </xf>
    <xf numFmtId="0" fontId="25" fillId="0" borderId="34">
      <alignment horizontal="left" wrapText="1"/>
    </xf>
    <xf numFmtId="49" fontId="25" fillId="0" borderId="30">
      <alignment horizontal="center" wrapText="1"/>
    </xf>
    <xf numFmtId="49" fontId="25" fillId="0" borderId="22">
      <alignment horizontal="center"/>
    </xf>
    <xf numFmtId="0" fontId="25" fillId="0" borderId="12"/>
    <xf numFmtId="0" fontId="25" fillId="0" borderId="35"/>
    <xf numFmtId="0" fontId="28" fillId="0" borderId="31">
      <alignment horizontal="left" wrapText="1"/>
    </xf>
    <xf numFmtId="0" fontId="25" fillId="0" borderId="36">
      <alignment horizontal="center" wrapText="1"/>
    </xf>
    <xf numFmtId="49" fontId="25" fillId="0" borderId="37">
      <alignment horizontal="center" wrapText="1"/>
    </xf>
    <xf numFmtId="4" fontId="25" fillId="0" borderId="21">
      <alignment horizontal="right"/>
    </xf>
    <xf numFmtId="4" fontId="25" fillId="0" borderId="38">
      <alignment horizontal="right"/>
    </xf>
    <xf numFmtId="0" fontId="28" fillId="0" borderId="9">
      <alignment horizontal="left" wrapText="1"/>
    </xf>
    <xf numFmtId="0" fontId="31" fillId="0" borderId="15"/>
    <xf numFmtId="0" fontId="25" fillId="0" borderId="1">
      <alignment horizontal="center" wrapText="1"/>
    </xf>
    <xf numFmtId="0" fontId="28" fillId="0" borderId="1">
      <alignment horizontal="center"/>
    </xf>
    <xf numFmtId="0" fontId="28" fillId="0" borderId="2"/>
    <xf numFmtId="49" fontId="25" fillId="0" borderId="2">
      <alignment horizontal="left"/>
    </xf>
    <xf numFmtId="49" fontId="25" fillId="0" borderId="18">
      <alignment horizontal="center"/>
    </xf>
    <xf numFmtId="0" fontId="25" fillId="0" borderId="25">
      <alignment horizontal="left" wrapText="1"/>
    </xf>
    <xf numFmtId="49" fontId="25" fillId="0" borderId="39">
      <alignment horizontal="center"/>
    </xf>
    <xf numFmtId="0" fontId="25" fillId="0" borderId="28">
      <alignment horizontal="left" wrapText="1"/>
    </xf>
    <xf numFmtId="0" fontId="31" fillId="0" borderId="27"/>
    <xf numFmtId="0" fontId="31" fillId="0" borderId="39"/>
    <xf numFmtId="0" fontId="25" fillId="0" borderId="32">
      <alignment horizontal="left" wrapText="1" indent="1"/>
    </xf>
    <xf numFmtId="49" fontId="25" fillId="0" borderId="40">
      <alignment horizontal="center" wrapText="1"/>
    </xf>
    <xf numFmtId="0" fontId="25" fillId="0" borderId="34">
      <alignment horizontal="left" wrapText="1" indent="1"/>
    </xf>
    <xf numFmtId="0" fontId="25" fillId="0" borderId="25">
      <alignment horizontal="left" wrapText="1" indent="2"/>
    </xf>
    <xf numFmtId="0" fontId="25" fillId="0" borderId="28">
      <alignment horizontal="left" wrapText="1" indent="2"/>
    </xf>
    <xf numFmtId="49" fontId="25" fillId="0" borderId="40">
      <alignment horizontal="center"/>
    </xf>
    <xf numFmtId="0" fontId="31" fillId="0" borderId="13"/>
    <xf numFmtId="0" fontId="31" fillId="0" borderId="2"/>
    <xf numFmtId="0" fontId="28" fillId="0" borderId="17">
      <alignment horizontal="center" vertical="center" textRotation="90" wrapText="1"/>
    </xf>
    <xf numFmtId="0" fontId="25" fillId="0" borderId="16">
      <alignment horizontal="center" vertical="top" wrapText="1"/>
    </xf>
    <xf numFmtId="0" fontId="25" fillId="0" borderId="27">
      <alignment horizontal="center" vertical="top"/>
    </xf>
    <xf numFmtId="0" fontId="25" fillId="0" borderId="16">
      <alignment horizontal="center" vertical="top"/>
    </xf>
    <xf numFmtId="49" fontId="25" fillId="0" borderId="16">
      <alignment horizontal="center" vertical="top" wrapText="1"/>
    </xf>
    <xf numFmtId="0" fontId="28" fillId="0" borderId="41"/>
    <xf numFmtId="49" fontId="28" fillId="0" borderId="20">
      <alignment horizontal="center"/>
    </xf>
    <xf numFmtId="0" fontId="35" fillId="0" borderId="8"/>
    <xf numFmtId="49" fontId="36" fillId="0" borderId="42">
      <alignment horizontal="left" vertical="center" wrapText="1"/>
    </xf>
    <xf numFmtId="49" fontId="28" fillId="0" borderId="30">
      <alignment horizontal="center" vertical="center" wrapText="1"/>
    </xf>
    <xf numFmtId="49" fontId="25" fillId="0" borderId="43">
      <alignment horizontal="left" vertical="center" wrapText="1" indent="2"/>
    </xf>
    <xf numFmtId="49" fontId="25" fillId="0" borderId="26">
      <alignment horizontal="center" vertical="center" wrapText="1"/>
    </xf>
    <xf numFmtId="0" fontId="25" fillId="0" borderId="27"/>
    <xf numFmtId="4" fontId="25" fillId="0" borderId="27">
      <alignment horizontal="right"/>
    </xf>
    <xf numFmtId="4" fontId="25" fillId="0" borderId="39">
      <alignment horizontal="right"/>
    </xf>
    <xf numFmtId="49" fontId="25" fillId="0" borderId="44">
      <alignment horizontal="left" vertical="center" wrapText="1" indent="3"/>
    </xf>
    <xf numFmtId="49" fontId="25" fillId="0" borderId="40">
      <alignment horizontal="center" vertical="center" wrapText="1"/>
    </xf>
    <xf numFmtId="49" fontId="25" fillId="0" borderId="42">
      <alignment horizontal="left" vertical="center" wrapText="1" indent="3"/>
    </xf>
    <xf numFmtId="49" fontId="25" fillId="0" borderId="30">
      <alignment horizontal="center" vertical="center" wrapText="1"/>
    </xf>
    <xf numFmtId="49" fontId="25" fillId="0" borderId="45">
      <alignment horizontal="left" vertical="center" wrapText="1" indent="3"/>
    </xf>
    <xf numFmtId="0" fontId="36" fillId="0" borderId="41">
      <alignment horizontal="left" vertical="center" wrapText="1"/>
    </xf>
    <xf numFmtId="49" fontId="25" fillId="0" borderId="46">
      <alignment horizontal="center" vertical="center" wrapText="1"/>
    </xf>
    <xf numFmtId="4" fontId="25" fillId="0" borderId="4">
      <alignment horizontal="right"/>
    </xf>
    <xf numFmtId="4" fontId="25" fillId="0" borderId="47">
      <alignment horizontal="right"/>
    </xf>
    <xf numFmtId="0" fontId="28" fillId="0" borderId="13">
      <alignment horizontal="center" vertical="center" textRotation="90" wrapText="1"/>
    </xf>
    <xf numFmtId="49" fontId="25" fillId="0" borderId="13">
      <alignment horizontal="left" vertical="center" wrapText="1" indent="3"/>
    </xf>
    <xf numFmtId="49" fontId="25" fillId="0" borderId="15">
      <alignment horizontal="center" vertical="center" wrapText="1"/>
    </xf>
    <xf numFmtId="4" fontId="25" fillId="0" borderId="15">
      <alignment horizontal="right"/>
    </xf>
    <xf numFmtId="0" fontId="25" fillId="0" borderId="1">
      <alignment vertical="center"/>
    </xf>
    <xf numFmtId="49" fontId="25" fillId="0" borderId="1">
      <alignment horizontal="left" vertical="center" wrapText="1" indent="3"/>
    </xf>
    <xf numFmtId="49" fontId="25" fillId="0" borderId="1">
      <alignment horizontal="center" vertical="center" wrapText="1"/>
    </xf>
    <xf numFmtId="4" fontId="25" fillId="0" borderId="1">
      <alignment horizontal="right" shrinkToFit="1"/>
    </xf>
    <xf numFmtId="0" fontId="28" fillId="0" borderId="2">
      <alignment horizontal="center" vertical="center" textRotation="90" wrapText="1"/>
    </xf>
    <xf numFmtId="49" fontId="25" fillId="0" borderId="2">
      <alignment horizontal="left" vertical="center" wrapText="1" indent="3"/>
    </xf>
    <xf numFmtId="49" fontId="25" fillId="0" borderId="2">
      <alignment horizontal="center" vertical="center" wrapText="1"/>
    </xf>
    <xf numFmtId="4" fontId="25" fillId="0" borderId="2">
      <alignment horizontal="right"/>
    </xf>
    <xf numFmtId="49" fontId="25" fillId="0" borderId="27">
      <alignment horizontal="center" vertical="center" wrapText="1"/>
    </xf>
    <xf numFmtId="0" fontId="36" fillId="0" borderId="48">
      <alignment horizontal="left" vertical="center" wrapText="1"/>
    </xf>
    <xf numFmtId="49" fontId="28" fillId="0" borderId="20">
      <alignment horizontal="center" vertical="center" wrapText="1"/>
    </xf>
    <xf numFmtId="4" fontId="25" fillId="0" borderId="49">
      <alignment horizontal="right"/>
    </xf>
    <xf numFmtId="49" fontId="25" fillId="0" borderId="50">
      <alignment horizontal="left" vertical="center" wrapText="1" indent="2"/>
    </xf>
    <xf numFmtId="0" fontId="25" fillId="0" borderId="29"/>
    <xf numFmtId="0" fontId="25" fillId="0" borderId="22"/>
    <xf numFmtId="49" fontId="25" fillId="0" borderId="51">
      <alignment horizontal="left" vertical="center" wrapText="1" indent="3"/>
    </xf>
    <xf numFmtId="4" fontId="25" fillId="0" borderId="52">
      <alignment horizontal="right"/>
    </xf>
    <xf numFmtId="49" fontId="25" fillId="0" borderId="53">
      <alignment horizontal="left" vertical="center" wrapText="1" indent="3"/>
    </xf>
    <xf numFmtId="49" fontId="25" fillId="0" borderId="54">
      <alignment horizontal="left" vertical="center" wrapText="1" indent="3"/>
    </xf>
    <xf numFmtId="49" fontId="25" fillId="0" borderId="55">
      <alignment horizontal="center" vertical="center" wrapText="1"/>
    </xf>
    <xf numFmtId="4" fontId="25" fillId="0" borderId="56">
      <alignment horizontal="right"/>
    </xf>
    <xf numFmtId="0" fontId="28" fillId="0" borderId="13">
      <alignment horizontal="center" vertical="center" textRotation="90"/>
    </xf>
    <xf numFmtId="4" fontId="25" fillId="0" borderId="1">
      <alignment horizontal="right"/>
    </xf>
    <xf numFmtId="0" fontId="28" fillId="0" borderId="2">
      <alignment horizontal="center" vertical="center" textRotation="90"/>
    </xf>
    <xf numFmtId="0" fontId="28" fillId="0" borderId="17">
      <alignment horizontal="center" vertical="center" textRotation="90"/>
    </xf>
    <xf numFmtId="0" fontId="25" fillId="0" borderId="39"/>
    <xf numFmtId="49" fontId="25" fillId="0" borderId="57">
      <alignment horizontal="center" vertical="center" wrapText="1"/>
    </xf>
    <xf numFmtId="0" fontId="25" fillId="0" borderId="58"/>
    <xf numFmtId="0" fontId="25" fillId="0" borderId="59"/>
    <xf numFmtId="0" fontId="28" fillId="0" borderId="16">
      <alignment horizontal="center" vertical="center" textRotation="90"/>
    </xf>
    <xf numFmtId="49" fontId="36" fillId="0" borderId="48">
      <alignment horizontal="left" vertical="center" wrapText="1"/>
    </xf>
    <xf numFmtId="0" fontId="28" fillId="0" borderId="40">
      <alignment horizontal="center" vertical="center"/>
    </xf>
    <xf numFmtId="0" fontId="25" fillId="0" borderId="26">
      <alignment horizontal="center" vertical="center"/>
    </xf>
    <xf numFmtId="0" fontId="25" fillId="0" borderId="40">
      <alignment horizontal="center" vertical="center"/>
    </xf>
    <xf numFmtId="0" fontId="25" fillId="0" borderId="30">
      <alignment horizontal="center" vertical="center"/>
    </xf>
    <xf numFmtId="0" fontId="25" fillId="0" borderId="46">
      <alignment horizontal="center" vertical="center"/>
    </xf>
    <xf numFmtId="0" fontId="28" fillId="0" borderId="20">
      <alignment horizontal="center" vertical="center"/>
    </xf>
    <xf numFmtId="49" fontId="28" fillId="0" borderId="30">
      <alignment horizontal="center" vertical="center"/>
    </xf>
    <xf numFmtId="49" fontId="25" fillId="0" borderId="57">
      <alignment horizontal="center" vertical="center"/>
    </xf>
    <xf numFmtId="49" fontId="25" fillId="0" borderId="40">
      <alignment horizontal="center" vertical="center"/>
    </xf>
    <xf numFmtId="49" fontId="25" fillId="0" borderId="30">
      <alignment horizontal="center" vertical="center"/>
    </xf>
    <xf numFmtId="49" fontId="25" fillId="0" borderId="46">
      <alignment horizontal="center" vertical="center"/>
    </xf>
    <xf numFmtId="49" fontId="25" fillId="0" borderId="2">
      <alignment horizontal="center" wrapText="1"/>
    </xf>
    <xf numFmtId="0" fontId="25" fillId="0" borderId="2">
      <alignment horizontal="center"/>
    </xf>
    <xf numFmtId="49" fontId="25" fillId="0" borderId="1">
      <alignment horizontal="left"/>
    </xf>
    <xf numFmtId="0" fontId="25" fillId="0" borderId="13">
      <alignment horizontal="center"/>
    </xf>
    <xf numFmtId="49" fontId="25" fillId="0" borderId="13">
      <alignment horizontal="center"/>
    </xf>
    <xf numFmtId="0" fontId="37" fillId="0" borderId="2">
      <alignment wrapText="1"/>
    </xf>
    <xf numFmtId="0" fontId="38" fillId="0" borderId="2"/>
    <xf numFmtId="0" fontId="37" fillId="0" borderId="16">
      <alignment wrapText="1"/>
    </xf>
    <xf numFmtId="0" fontId="37" fillId="0" borderId="13">
      <alignment wrapText="1"/>
    </xf>
    <xf numFmtId="0" fontId="38" fillId="0" borderId="13"/>
    <xf numFmtId="0" fontId="35" fillId="0" borderId="1"/>
    <xf numFmtId="0" fontId="35" fillId="0" borderId="1"/>
    <xf numFmtId="0" fontId="31" fillId="3" borderId="1"/>
    <xf numFmtId="0" fontId="35" fillId="0" borderId="1"/>
    <xf numFmtId="0" fontId="28" fillId="0" borderId="1"/>
    <xf numFmtId="0" fontId="29" fillId="0" borderId="1">
      <alignment horizontal="center" wrapText="1"/>
    </xf>
    <xf numFmtId="0" fontId="30" fillId="0" borderId="2"/>
    <xf numFmtId="0" fontId="30" fillId="0" borderId="1"/>
    <xf numFmtId="0" fontId="31" fillId="0" borderId="1"/>
    <xf numFmtId="0" fontId="29" fillId="0" borderId="1">
      <alignment horizontal="left" wrapText="1"/>
    </xf>
    <xf numFmtId="0" fontId="35" fillId="0" borderId="1"/>
    <xf numFmtId="0" fontId="32" fillId="0" borderId="1"/>
    <xf numFmtId="0" fontId="30" fillId="0" borderId="3"/>
    <xf numFmtId="0" fontId="25" fillId="0" borderId="4">
      <alignment horizontal="center"/>
    </xf>
    <xf numFmtId="0" fontId="31" fillId="0" borderId="5"/>
    <xf numFmtId="0" fontId="25" fillId="0" borderId="1">
      <alignment horizontal="left"/>
    </xf>
    <xf numFmtId="0" fontId="33" fillId="0" borderId="1">
      <alignment horizontal="center" vertical="top"/>
    </xf>
    <xf numFmtId="49" fontId="34" fillId="0" borderId="6">
      <alignment horizontal="right"/>
    </xf>
    <xf numFmtId="49" fontId="31" fillId="0" borderId="7">
      <alignment horizontal="center"/>
    </xf>
    <xf numFmtId="0" fontId="31" fillId="0" borderId="8"/>
    <xf numFmtId="49" fontId="31" fillId="0" borderId="1"/>
    <xf numFmtId="49" fontId="25" fillId="0" borderId="1">
      <alignment horizontal="right"/>
    </xf>
    <xf numFmtId="0" fontId="25" fillId="0" borderId="1"/>
    <xf numFmtId="0" fontId="25" fillId="0" borderId="1">
      <alignment horizontal="center"/>
    </xf>
    <xf numFmtId="0" fontId="25" fillId="0" borderId="6">
      <alignment horizontal="right"/>
    </xf>
    <xf numFmtId="164" fontId="25" fillId="0" borderId="9">
      <alignment horizontal="center"/>
    </xf>
    <xf numFmtId="49" fontId="25" fillId="0" borderId="1"/>
    <xf numFmtId="0" fontId="25" fillId="0" borderId="1">
      <alignment horizontal="right"/>
    </xf>
    <xf numFmtId="0" fontId="25" fillId="0" borderId="10">
      <alignment horizontal="center"/>
    </xf>
    <xf numFmtId="0" fontId="25" fillId="0" borderId="2">
      <alignment wrapText="1"/>
    </xf>
    <xf numFmtId="49" fontId="25" fillId="0" borderId="11">
      <alignment horizontal="center"/>
    </xf>
    <xf numFmtId="0" fontId="25" fillId="0" borderId="12">
      <alignment wrapText="1"/>
    </xf>
    <xf numFmtId="49" fontId="25" fillId="0" borderId="9">
      <alignment horizontal="center"/>
    </xf>
    <xf numFmtId="0" fontId="25" fillId="0" borderId="13">
      <alignment horizontal="left"/>
    </xf>
    <xf numFmtId="49" fontId="25" fillId="0" borderId="13"/>
    <xf numFmtId="0" fontId="25" fillId="0" borderId="9">
      <alignment horizontal="center"/>
    </xf>
    <xf numFmtId="49" fontId="25" fillId="0" borderId="14">
      <alignment horizontal="center"/>
    </xf>
    <xf numFmtId="0" fontId="35" fillId="0" borderId="15"/>
    <xf numFmtId="49" fontId="25" fillId="0" borderId="16">
      <alignment horizontal="center" vertical="center" wrapText="1"/>
    </xf>
    <xf numFmtId="49" fontId="25" fillId="0" borderId="17">
      <alignment horizontal="center" vertical="center" wrapText="1"/>
    </xf>
    <xf numFmtId="49" fontId="25" fillId="0" borderId="18">
      <alignment horizontal="center" vertical="center" wrapText="1"/>
    </xf>
    <xf numFmtId="49" fontId="25" fillId="0" borderId="4">
      <alignment horizontal="center" vertical="center" wrapText="1"/>
    </xf>
    <xf numFmtId="0" fontId="25" fillId="0" borderId="19">
      <alignment horizontal="left" wrapText="1"/>
    </xf>
    <xf numFmtId="49" fontId="25" fillId="0" borderId="20">
      <alignment horizontal="center" wrapText="1"/>
    </xf>
    <xf numFmtId="49" fontId="25" fillId="0" borderId="21">
      <alignment horizontal="center"/>
    </xf>
    <xf numFmtId="4" fontId="25" fillId="0" borderId="16">
      <alignment horizontal="right"/>
    </xf>
    <xf numFmtId="4" fontId="25" fillId="0" borderId="22">
      <alignment horizontal="right"/>
    </xf>
    <xf numFmtId="0" fontId="25" fillId="0" borderId="23">
      <alignment horizontal="left" wrapText="1"/>
    </xf>
    <xf numFmtId="4" fontId="25" fillId="0" borderId="24">
      <alignment horizontal="right"/>
    </xf>
    <xf numFmtId="0" fontId="25" fillId="0" borderId="25">
      <alignment horizontal="left" wrapText="1" indent="1"/>
    </xf>
    <xf numFmtId="49" fontId="25" fillId="0" borderId="26">
      <alignment horizontal="center" wrapText="1"/>
    </xf>
    <xf numFmtId="49" fontId="25" fillId="0" borderId="27">
      <alignment horizontal="center"/>
    </xf>
    <xf numFmtId="0" fontId="25" fillId="0" borderId="28">
      <alignment horizontal="left" wrapText="1" indent="1"/>
    </xf>
    <xf numFmtId="49" fontId="25" fillId="0" borderId="29">
      <alignment horizontal="center"/>
    </xf>
    <xf numFmtId="49" fontId="25" fillId="0" borderId="5">
      <alignment horizontal="center"/>
    </xf>
    <xf numFmtId="49" fontId="25" fillId="0" borderId="1">
      <alignment horizontal="center"/>
    </xf>
    <xf numFmtId="0" fontId="25" fillId="0" borderId="22">
      <alignment horizontal="left" wrapText="1" indent="2"/>
    </xf>
    <xf numFmtId="49" fontId="25" fillId="0" borderId="30">
      <alignment horizontal="center"/>
    </xf>
    <xf numFmtId="49" fontId="25" fillId="0" borderId="16">
      <alignment horizontal="center"/>
    </xf>
    <xf numFmtId="0" fontId="25" fillId="0" borderId="31">
      <alignment horizontal="left" wrapText="1" indent="2"/>
    </xf>
    <xf numFmtId="0" fontId="25" fillId="0" borderId="15"/>
    <xf numFmtId="0" fontId="25" fillId="2" borderId="15"/>
    <xf numFmtId="0" fontId="25" fillId="2" borderId="1"/>
    <xf numFmtId="0" fontId="25" fillId="0" borderId="1">
      <alignment horizontal="left" wrapText="1"/>
    </xf>
    <xf numFmtId="49" fontId="25" fillId="0" borderId="1">
      <alignment horizontal="center" wrapText="1"/>
    </xf>
    <xf numFmtId="0" fontId="25" fillId="0" borderId="2">
      <alignment horizontal="left"/>
    </xf>
    <xf numFmtId="49" fontId="25" fillId="0" borderId="2"/>
    <xf numFmtId="0" fontId="25" fillId="0" borderId="2"/>
    <xf numFmtId="0" fontId="25" fillId="0" borderId="32">
      <alignment horizontal="left" wrapText="1"/>
    </xf>
    <xf numFmtId="49" fontId="25" fillId="0" borderId="21">
      <alignment horizontal="center" wrapText="1"/>
    </xf>
    <xf numFmtId="4" fontId="25" fillId="0" borderId="18">
      <alignment horizontal="right"/>
    </xf>
    <xf numFmtId="4" fontId="25" fillId="0" borderId="33">
      <alignment horizontal="right"/>
    </xf>
    <xf numFmtId="0" fontId="25" fillId="0" borderId="34">
      <alignment horizontal="left" wrapText="1"/>
    </xf>
    <xf numFmtId="49" fontId="25" fillId="0" borderId="30">
      <alignment horizontal="center" wrapText="1"/>
    </xf>
    <xf numFmtId="49" fontId="25" fillId="0" borderId="22">
      <alignment horizontal="center"/>
    </xf>
    <xf numFmtId="0" fontId="25" fillId="0" borderId="12"/>
    <xf numFmtId="0" fontId="25" fillId="0" borderId="35"/>
    <xf numFmtId="0" fontId="28" fillId="0" borderId="31">
      <alignment horizontal="left" wrapText="1"/>
    </xf>
    <xf numFmtId="0" fontId="25" fillId="0" borderId="36">
      <alignment horizontal="center" wrapText="1"/>
    </xf>
    <xf numFmtId="49" fontId="25" fillId="0" borderId="37">
      <alignment horizontal="center" wrapText="1"/>
    </xf>
    <xf numFmtId="4" fontId="25" fillId="0" borderId="21">
      <alignment horizontal="right"/>
    </xf>
    <xf numFmtId="4" fontId="25" fillId="0" borderId="38">
      <alignment horizontal="right"/>
    </xf>
    <xf numFmtId="0" fontId="28" fillId="0" borderId="9">
      <alignment horizontal="left" wrapText="1"/>
    </xf>
    <xf numFmtId="0" fontId="31" fillId="0" borderId="15"/>
    <xf numFmtId="0" fontId="25" fillId="0" borderId="1">
      <alignment horizontal="center" wrapText="1"/>
    </xf>
    <xf numFmtId="0" fontId="28" fillId="0" borderId="1">
      <alignment horizontal="center"/>
    </xf>
    <xf numFmtId="0" fontId="28" fillId="0" borderId="2"/>
    <xf numFmtId="49" fontId="25" fillId="0" borderId="2">
      <alignment horizontal="left"/>
    </xf>
    <xf numFmtId="49" fontId="25" fillId="0" borderId="18">
      <alignment horizontal="center"/>
    </xf>
    <xf numFmtId="0" fontId="25" fillId="0" borderId="25">
      <alignment horizontal="left" wrapText="1"/>
    </xf>
    <xf numFmtId="49" fontId="25" fillId="0" borderId="39">
      <alignment horizontal="center"/>
    </xf>
    <xf numFmtId="0" fontId="25" fillId="0" borderId="28">
      <alignment horizontal="left" wrapText="1"/>
    </xf>
    <xf numFmtId="0" fontId="31" fillId="0" borderId="27"/>
    <xf numFmtId="0" fontId="31" fillId="0" borderId="39"/>
    <xf numFmtId="0" fontId="25" fillId="0" borderId="32">
      <alignment horizontal="left" wrapText="1" indent="1"/>
    </xf>
    <xf numFmtId="49" fontId="25" fillId="0" borderId="40">
      <alignment horizontal="center" wrapText="1"/>
    </xf>
    <xf numFmtId="0" fontId="25" fillId="0" borderId="34">
      <alignment horizontal="left" wrapText="1" indent="1"/>
    </xf>
    <xf numFmtId="0" fontId="25" fillId="0" borderId="25">
      <alignment horizontal="left" wrapText="1" indent="2"/>
    </xf>
    <xf numFmtId="0" fontId="25" fillId="0" borderId="28">
      <alignment horizontal="left" wrapText="1" indent="2"/>
    </xf>
    <xf numFmtId="49" fontId="25" fillId="0" borderId="40">
      <alignment horizontal="center"/>
    </xf>
    <xf numFmtId="0" fontId="31" fillId="0" borderId="13"/>
    <xf numFmtId="0" fontId="31" fillId="0" borderId="2"/>
    <xf numFmtId="0" fontId="28" fillId="0" borderId="17">
      <alignment horizontal="center" vertical="center" textRotation="90" wrapText="1"/>
    </xf>
    <xf numFmtId="0" fontId="25" fillId="0" borderId="16">
      <alignment horizontal="center" vertical="top" wrapText="1"/>
    </xf>
    <xf numFmtId="0" fontId="25" fillId="0" borderId="27">
      <alignment horizontal="center" vertical="top"/>
    </xf>
    <xf numFmtId="0" fontId="25" fillId="0" borderId="16">
      <alignment horizontal="center" vertical="top"/>
    </xf>
    <xf numFmtId="49" fontId="25" fillId="0" borderId="16">
      <alignment horizontal="center" vertical="top" wrapText="1"/>
    </xf>
    <xf numFmtId="0" fontId="28" fillId="0" borderId="41"/>
    <xf numFmtId="49" fontId="28" fillId="0" borderId="20">
      <alignment horizontal="center"/>
    </xf>
    <xf numFmtId="0" fontId="35" fillId="0" borderId="8"/>
    <xf numFmtId="49" fontId="36" fillId="0" borderId="42">
      <alignment horizontal="left" vertical="center" wrapText="1"/>
    </xf>
    <xf numFmtId="49" fontId="28" fillId="0" borderId="30">
      <alignment horizontal="center" vertical="center" wrapText="1"/>
    </xf>
    <xf numFmtId="49" fontId="25" fillId="0" borderId="43">
      <alignment horizontal="left" vertical="center" wrapText="1" indent="2"/>
    </xf>
    <xf numFmtId="49" fontId="25" fillId="0" borderId="26">
      <alignment horizontal="center" vertical="center" wrapText="1"/>
    </xf>
    <xf numFmtId="0" fontId="25" fillId="0" borderId="27"/>
    <xf numFmtId="4" fontId="25" fillId="0" borderId="27">
      <alignment horizontal="right"/>
    </xf>
    <xf numFmtId="4" fontId="25" fillId="0" borderId="39">
      <alignment horizontal="right"/>
    </xf>
    <xf numFmtId="49" fontId="25" fillId="0" borderId="44">
      <alignment horizontal="left" vertical="center" wrapText="1" indent="3"/>
    </xf>
    <xf numFmtId="49" fontId="25" fillId="0" borderId="40">
      <alignment horizontal="center" vertical="center" wrapText="1"/>
    </xf>
    <xf numFmtId="49" fontId="25" fillId="0" borderId="42">
      <alignment horizontal="left" vertical="center" wrapText="1" indent="3"/>
    </xf>
    <xf numFmtId="49" fontId="25" fillId="0" borderId="30">
      <alignment horizontal="center" vertical="center" wrapText="1"/>
    </xf>
    <xf numFmtId="49" fontId="25" fillId="0" borderId="45">
      <alignment horizontal="left" vertical="center" wrapText="1" indent="3"/>
    </xf>
    <xf numFmtId="0" fontId="36" fillId="0" borderId="41">
      <alignment horizontal="left" vertical="center" wrapText="1"/>
    </xf>
    <xf numFmtId="49" fontId="25" fillId="0" borderId="46">
      <alignment horizontal="center" vertical="center" wrapText="1"/>
    </xf>
    <xf numFmtId="4" fontId="25" fillId="0" borderId="4">
      <alignment horizontal="right"/>
    </xf>
    <xf numFmtId="4" fontId="25" fillId="0" borderId="47">
      <alignment horizontal="right"/>
    </xf>
    <xf numFmtId="0" fontId="28" fillId="0" borderId="13">
      <alignment horizontal="center" vertical="center" textRotation="90" wrapText="1"/>
    </xf>
    <xf numFmtId="49" fontId="25" fillId="0" borderId="13">
      <alignment horizontal="left" vertical="center" wrapText="1" indent="3"/>
    </xf>
    <xf numFmtId="49" fontId="25" fillId="0" borderId="15">
      <alignment horizontal="center" vertical="center" wrapText="1"/>
    </xf>
    <xf numFmtId="4" fontId="25" fillId="0" borderId="15">
      <alignment horizontal="right"/>
    </xf>
    <xf numFmtId="0" fontId="25" fillId="0" borderId="1">
      <alignment vertical="center"/>
    </xf>
    <xf numFmtId="49" fontId="25" fillId="0" borderId="1">
      <alignment horizontal="left" vertical="center" wrapText="1" indent="3"/>
    </xf>
    <xf numFmtId="49" fontId="25" fillId="0" borderId="1">
      <alignment horizontal="center" vertical="center" wrapText="1"/>
    </xf>
    <xf numFmtId="4" fontId="25" fillId="0" borderId="1">
      <alignment horizontal="right" shrinkToFit="1"/>
    </xf>
    <xf numFmtId="0" fontId="28" fillId="0" borderId="2">
      <alignment horizontal="center" vertical="center" textRotation="90" wrapText="1"/>
    </xf>
    <xf numFmtId="49" fontId="25" fillId="0" borderId="2">
      <alignment horizontal="left" vertical="center" wrapText="1" indent="3"/>
    </xf>
    <xf numFmtId="49" fontId="25" fillId="0" borderId="2">
      <alignment horizontal="center" vertical="center" wrapText="1"/>
    </xf>
    <xf numFmtId="4" fontId="25" fillId="0" borderId="2">
      <alignment horizontal="right"/>
    </xf>
    <xf numFmtId="49" fontId="25" fillId="0" borderId="27">
      <alignment horizontal="center" vertical="center" wrapText="1"/>
    </xf>
    <xf numFmtId="0" fontId="36" fillId="0" borderId="48">
      <alignment horizontal="left" vertical="center" wrapText="1"/>
    </xf>
    <xf numFmtId="49" fontId="28" fillId="0" borderId="20">
      <alignment horizontal="center" vertical="center" wrapText="1"/>
    </xf>
    <xf numFmtId="4" fontId="25" fillId="0" borderId="49">
      <alignment horizontal="right"/>
    </xf>
    <xf numFmtId="49" fontId="25" fillId="0" borderId="50">
      <alignment horizontal="left" vertical="center" wrapText="1" indent="2"/>
    </xf>
    <xf numFmtId="0" fontId="25" fillId="0" borderId="29"/>
    <xf numFmtId="0" fontId="25" fillId="0" borderId="22"/>
    <xf numFmtId="49" fontId="25" fillId="0" borderId="51">
      <alignment horizontal="left" vertical="center" wrapText="1" indent="3"/>
    </xf>
    <xf numFmtId="4" fontId="25" fillId="0" borderId="52">
      <alignment horizontal="right"/>
    </xf>
    <xf numFmtId="49" fontId="25" fillId="0" borderId="53">
      <alignment horizontal="left" vertical="center" wrapText="1" indent="3"/>
    </xf>
    <xf numFmtId="49" fontId="25" fillId="0" borderId="54">
      <alignment horizontal="left" vertical="center" wrapText="1" indent="3"/>
    </xf>
    <xf numFmtId="49" fontId="25" fillId="0" borderId="55">
      <alignment horizontal="center" vertical="center" wrapText="1"/>
    </xf>
    <xf numFmtId="4" fontId="25" fillId="0" borderId="56">
      <alignment horizontal="right"/>
    </xf>
    <xf numFmtId="0" fontId="28" fillId="0" borderId="13">
      <alignment horizontal="center" vertical="center" textRotation="90"/>
    </xf>
    <xf numFmtId="4" fontId="25" fillId="0" borderId="1">
      <alignment horizontal="right"/>
    </xf>
    <xf numFmtId="0" fontId="28" fillId="0" borderId="2">
      <alignment horizontal="center" vertical="center" textRotation="90"/>
    </xf>
    <xf numFmtId="0" fontId="28" fillId="0" borderId="17">
      <alignment horizontal="center" vertical="center" textRotation="90"/>
    </xf>
    <xf numFmtId="0" fontId="25" fillId="0" borderId="39"/>
    <xf numFmtId="49" fontId="25" fillId="0" borderId="57">
      <alignment horizontal="center" vertical="center" wrapText="1"/>
    </xf>
    <xf numFmtId="0" fontId="25" fillId="0" borderId="58"/>
    <xf numFmtId="0" fontId="25" fillId="0" borderId="59"/>
    <xf numFmtId="0" fontId="28" fillId="0" borderId="16">
      <alignment horizontal="center" vertical="center" textRotation="90"/>
    </xf>
    <xf numFmtId="49" fontId="36" fillId="0" borderId="48">
      <alignment horizontal="left" vertical="center" wrapText="1"/>
    </xf>
    <xf numFmtId="0" fontId="28" fillId="0" borderId="40">
      <alignment horizontal="center" vertical="center"/>
    </xf>
    <xf numFmtId="0" fontId="25" fillId="0" borderId="26">
      <alignment horizontal="center" vertical="center"/>
    </xf>
    <xf numFmtId="0" fontId="25" fillId="0" borderId="40">
      <alignment horizontal="center" vertical="center"/>
    </xf>
    <xf numFmtId="0" fontId="25" fillId="0" borderId="30">
      <alignment horizontal="center" vertical="center"/>
    </xf>
    <xf numFmtId="0" fontId="25" fillId="0" borderId="46">
      <alignment horizontal="center" vertical="center"/>
    </xf>
    <xf numFmtId="0" fontId="28" fillId="0" borderId="20">
      <alignment horizontal="center" vertical="center"/>
    </xf>
    <xf numFmtId="49" fontId="28" fillId="0" borderId="30">
      <alignment horizontal="center" vertical="center"/>
    </xf>
    <xf numFmtId="49" fontId="25" fillId="0" borderId="57">
      <alignment horizontal="center" vertical="center"/>
    </xf>
    <xf numFmtId="49" fontId="25" fillId="0" borderId="40">
      <alignment horizontal="center" vertical="center"/>
    </xf>
    <xf numFmtId="49" fontId="25" fillId="0" borderId="30">
      <alignment horizontal="center" vertical="center"/>
    </xf>
    <xf numFmtId="49" fontId="25" fillId="0" borderId="46">
      <alignment horizontal="center" vertical="center"/>
    </xf>
    <xf numFmtId="49" fontId="25" fillId="0" borderId="2">
      <alignment horizontal="center" wrapText="1"/>
    </xf>
    <xf numFmtId="0" fontId="25" fillId="0" borderId="2">
      <alignment horizontal="center"/>
    </xf>
    <xf numFmtId="49" fontId="25" fillId="0" borderId="1">
      <alignment horizontal="left"/>
    </xf>
    <xf numFmtId="0" fontId="25" fillId="0" borderId="13">
      <alignment horizontal="center"/>
    </xf>
    <xf numFmtId="49" fontId="25" fillId="0" borderId="13">
      <alignment horizontal="center"/>
    </xf>
    <xf numFmtId="0" fontId="37" fillId="0" borderId="2">
      <alignment wrapText="1"/>
    </xf>
    <xf numFmtId="0" fontId="38" fillId="0" borderId="2"/>
    <xf numFmtId="0" fontId="37" fillId="0" borderId="16">
      <alignment wrapText="1"/>
    </xf>
    <xf numFmtId="0" fontId="37" fillId="0" borderId="13">
      <alignment wrapText="1"/>
    </xf>
    <xf numFmtId="0" fontId="38" fillId="0" borderId="13"/>
    <xf numFmtId="0" fontId="35" fillId="0" borderId="1"/>
    <xf numFmtId="0" fontId="35" fillId="0" borderId="1"/>
    <xf numFmtId="0" fontId="31" fillId="3" borderId="1"/>
    <xf numFmtId="0" fontId="35" fillId="0" borderId="1"/>
    <xf numFmtId="0" fontId="28" fillId="0" borderId="1"/>
    <xf numFmtId="0" fontId="29" fillId="0" borderId="1">
      <alignment horizontal="center" wrapText="1"/>
    </xf>
    <xf numFmtId="0" fontId="30" fillId="0" borderId="2"/>
    <xf numFmtId="0" fontId="30" fillId="0" borderId="1"/>
    <xf numFmtId="0" fontId="31" fillId="0" borderId="1"/>
    <xf numFmtId="0" fontId="29" fillId="0" borderId="1">
      <alignment horizontal="left" wrapText="1"/>
    </xf>
    <xf numFmtId="0" fontId="35" fillId="0" borderId="1"/>
    <xf numFmtId="0" fontId="32" fillId="0" borderId="1"/>
    <xf numFmtId="0" fontId="30" fillId="0" borderId="3"/>
    <xf numFmtId="0" fontId="25" fillId="0" borderId="4">
      <alignment horizontal="center"/>
    </xf>
    <xf numFmtId="0" fontId="31" fillId="0" borderId="5"/>
    <xf numFmtId="0" fontId="25" fillId="0" borderId="1">
      <alignment horizontal="left"/>
    </xf>
    <xf numFmtId="0" fontId="33" fillId="0" borderId="1">
      <alignment horizontal="center" vertical="top"/>
    </xf>
    <xf numFmtId="49" fontId="34" fillId="0" borderId="6">
      <alignment horizontal="right"/>
    </xf>
    <xf numFmtId="49" fontId="31" fillId="0" borderId="7">
      <alignment horizontal="center"/>
    </xf>
    <xf numFmtId="0" fontId="31" fillId="0" borderId="8"/>
    <xf numFmtId="49" fontId="31" fillId="0" borderId="1"/>
    <xf numFmtId="49" fontId="25" fillId="0" borderId="1">
      <alignment horizontal="right"/>
    </xf>
    <xf numFmtId="0" fontId="25" fillId="0" borderId="1"/>
    <xf numFmtId="0" fontId="25" fillId="0" borderId="1">
      <alignment horizontal="center"/>
    </xf>
    <xf numFmtId="0" fontId="25" fillId="0" borderId="6">
      <alignment horizontal="right"/>
    </xf>
    <xf numFmtId="164" fontId="25" fillId="0" borderId="9">
      <alignment horizontal="center"/>
    </xf>
    <xf numFmtId="49" fontId="25" fillId="0" borderId="1"/>
    <xf numFmtId="0" fontId="25" fillId="0" borderId="1">
      <alignment horizontal="right"/>
    </xf>
    <xf numFmtId="0" fontId="25" fillId="0" borderId="10">
      <alignment horizontal="center"/>
    </xf>
    <xf numFmtId="0" fontId="25" fillId="0" borderId="2">
      <alignment wrapText="1"/>
    </xf>
    <xf numFmtId="49" fontId="25" fillId="0" borderId="11">
      <alignment horizontal="center"/>
    </xf>
    <xf numFmtId="0" fontId="25" fillId="0" borderId="12">
      <alignment wrapText="1"/>
    </xf>
    <xf numFmtId="49" fontId="25" fillId="0" borderId="9">
      <alignment horizontal="center"/>
    </xf>
    <xf numFmtId="0" fontId="25" fillId="0" borderId="13">
      <alignment horizontal="left"/>
    </xf>
    <xf numFmtId="49" fontId="25" fillId="0" borderId="13"/>
    <xf numFmtId="0" fontId="25" fillId="0" borderId="9">
      <alignment horizontal="center"/>
    </xf>
    <xf numFmtId="49" fontId="25" fillId="0" borderId="14">
      <alignment horizontal="center"/>
    </xf>
    <xf numFmtId="0" fontId="35" fillId="0" borderId="15"/>
    <xf numFmtId="49" fontId="25" fillId="0" borderId="16">
      <alignment horizontal="center" vertical="center" wrapText="1"/>
    </xf>
    <xf numFmtId="49" fontId="25" fillId="0" borderId="17">
      <alignment horizontal="center" vertical="center" wrapText="1"/>
    </xf>
    <xf numFmtId="49" fontId="25" fillId="0" borderId="18">
      <alignment horizontal="center" vertical="center" wrapText="1"/>
    </xf>
    <xf numFmtId="49" fontId="25" fillId="0" borderId="4">
      <alignment horizontal="center" vertical="center" wrapText="1"/>
    </xf>
    <xf numFmtId="0" fontId="25" fillId="0" borderId="19">
      <alignment horizontal="left" wrapText="1"/>
    </xf>
    <xf numFmtId="49" fontId="25" fillId="0" borderId="20">
      <alignment horizontal="center" wrapText="1"/>
    </xf>
    <xf numFmtId="49" fontId="25" fillId="0" borderId="21">
      <alignment horizontal="center"/>
    </xf>
    <xf numFmtId="4" fontId="25" fillId="0" borderId="16">
      <alignment horizontal="right"/>
    </xf>
    <xf numFmtId="4" fontId="25" fillId="0" borderId="22">
      <alignment horizontal="right"/>
    </xf>
    <xf numFmtId="0" fontId="25" fillId="0" borderId="23">
      <alignment horizontal="left" wrapText="1"/>
    </xf>
    <xf numFmtId="4" fontId="25" fillId="0" borderId="24">
      <alignment horizontal="right"/>
    </xf>
    <xf numFmtId="0" fontId="25" fillId="0" borderId="25">
      <alignment horizontal="left" wrapText="1" indent="1"/>
    </xf>
    <xf numFmtId="49" fontId="25" fillId="0" borderId="26">
      <alignment horizontal="center" wrapText="1"/>
    </xf>
    <xf numFmtId="49" fontId="25" fillId="0" borderId="27">
      <alignment horizontal="center"/>
    </xf>
    <xf numFmtId="0" fontId="25" fillId="0" borderId="28">
      <alignment horizontal="left" wrapText="1" indent="1"/>
    </xf>
    <xf numFmtId="49" fontId="25" fillId="0" borderId="29">
      <alignment horizontal="center"/>
    </xf>
    <xf numFmtId="49" fontId="25" fillId="0" borderId="5">
      <alignment horizontal="center"/>
    </xf>
    <xf numFmtId="49" fontId="25" fillId="0" borderId="1">
      <alignment horizontal="center"/>
    </xf>
    <xf numFmtId="0" fontId="25" fillId="0" borderId="22">
      <alignment horizontal="left" wrapText="1" indent="2"/>
    </xf>
    <xf numFmtId="49" fontId="25" fillId="0" borderId="30">
      <alignment horizontal="center"/>
    </xf>
    <xf numFmtId="49" fontId="25" fillId="0" borderId="16">
      <alignment horizontal="center"/>
    </xf>
    <xf numFmtId="0" fontId="25" fillId="0" borderId="31">
      <alignment horizontal="left" wrapText="1" indent="2"/>
    </xf>
    <xf numFmtId="0" fontId="25" fillId="0" borderId="15"/>
    <xf numFmtId="0" fontId="25" fillId="2" borderId="15"/>
    <xf numFmtId="0" fontId="25" fillId="2" borderId="1"/>
    <xf numFmtId="0" fontId="25" fillId="0" borderId="1">
      <alignment horizontal="left" wrapText="1"/>
    </xf>
    <xf numFmtId="49" fontId="25" fillId="0" borderId="1">
      <alignment horizontal="center" wrapText="1"/>
    </xf>
    <xf numFmtId="0" fontId="25" fillId="0" borderId="2">
      <alignment horizontal="left"/>
    </xf>
    <xf numFmtId="49" fontId="25" fillId="0" borderId="2"/>
    <xf numFmtId="0" fontId="25" fillId="0" borderId="2"/>
    <xf numFmtId="0" fontId="25" fillId="0" borderId="32">
      <alignment horizontal="left" wrapText="1"/>
    </xf>
    <xf numFmtId="49" fontId="25" fillId="0" borderId="21">
      <alignment horizontal="center" wrapText="1"/>
    </xf>
    <xf numFmtId="4" fontId="25" fillId="0" borderId="18">
      <alignment horizontal="right"/>
    </xf>
    <xf numFmtId="4" fontId="25" fillId="0" borderId="33">
      <alignment horizontal="right"/>
    </xf>
    <xf numFmtId="0" fontId="25" fillId="0" borderId="34">
      <alignment horizontal="left" wrapText="1"/>
    </xf>
    <xf numFmtId="49" fontId="25" fillId="0" borderId="30">
      <alignment horizontal="center" wrapText="1"/>
    </xf>
    <xf numFmtId="49" fontId="25" fillId="0" borderId="22">
      <alignment horizontal="center"/>
    </xf>
    <xf numFmtId="0" fontId="25" fillId="0" borderId="12"/>
    <xf numFmtId="0" fontId="25" fillId="0" borderId="35"/>
    <xf numFmtId="0" fontId="28" fillId="0" borderId="31">
      <alignment horizontal="left" wrapText="1"/>
    </xf>
    <xf numFmtId="0" fontId="25" fillId="0" borderId="36">
      <alignment horizontal="center" wrapText="1"/>
    </xf>
    <xf numFmtId="49" fontId="25" fillId="0" borderId="37">
      <alignment horizontal="center" wrapText="1"/>
    </xf>
    <xf numFmtId="4" fontId="25" fillId="0" borderId="21">
      <alignment horizontal="right"/>
    </xf>
    <xf numFmtId="4" fontId="25" fillId="0" borderId="38">
      <alignment horizontal="right"/>
    </xf>
    <xf numFmtId="0" fontId="28" fillId="0" borderId="9">
      <alignment horizontal="left" wrapText="1"/>
    </xf>
    <xf numFmtId="0" fontId="31" fillId="0" borderId="15"/>
    <xf numFmtId="0" fontId="25" fillId="0" borderId="1">
      <alignment horizontal="center" wrapText="1"/>
    </xf>
    <xf numFmtId="0" fontId="28" fillId="0" borderId="1">
      <alignment horizontal="center"/>
    </xf>
    <xf numFmtId="0" fontId="28" fillId="0" borderId="2"/>
    <xf numFmtId="49" fontId="25" fillId="0" borderId="2">
      <alignment horizontal="left"/>
    </xf>
    <xf numFmtId="49" fontId="25" fillId="0" borderId="18">
      <alignment horizontal="center"/>
    </xf>
    <xf numFmtId="0" fontId="25" fillId="0" borderId="25">
      <alignment horizontal="left" wrapText="1"/>
    </xf>
    <xf numFmtId="49" fontId="25" fillId="0" borderId="39">
      <alignment horizontal="center"/>
    </xf>
    <xf numFmtId="0" fontId="25" fillId="0" borderId="28">
      <alignment horizontal="left" wrapText="1"/>
    </xf>
    <xf numFmtId="0" fontId="31" fillId="0" borderId="27"/>
    <xf numFmtId="0" fontId="31" fillId="0" borderId="39"/>
    <xf numFmtId="0" fontId="25" fillId="0" borderId="32">
      <alignment horizontal="left" wrapText="1" indent="1"/>
    </xf>
    <xf numFmtId="49" fontId="25" fillId="0" borderId="40">
      <alignment horizontal="center" wrapText="1"/>
    </xf>
    <xf numFmtId="0" fontId="25" fillId="0" borderId="34">
      <alignment horizontal="left" wrapText="1" indent="1"/>
    </xf>
    <xf numFmtId="0" fontId="25" fillId="0" borderId="25">
      <alignment horizontal="left" wrapText="1" indent="2"/>
    </xf>
    <xf numFmtId="0" fontId="25" fillId="0" borderId="28">
      <alignment horizontal="left" wrapText="1" indent="2"/>
    </xf>
    <xf numFmtId="49" fontId="25" fillId="0" borderId="40">
      <alignment horizontal="center"/>
    </xf>
    <xf numFmtId="0" fontId="31" fillId="0" borderId="13"/>
    <xf numFmtId="0" fontId="31" fillId="0" borderId="2"/>
    <xf numFmtId="0" fontId="28" fillId="0" borderId="17">
      <alignment horizontal="center" vertical="center" textRotation="90" wrapText="1"/>
    </xf>
    <xf numFmtId="0" fontId="25" fillId="0" borderId="16">
      <alignment horizontal="center" vertical="top" wrapText="1"/>
    </xf>
    <xf numFmtId="0" fontId="25" fillId="0" borderId="27">
      <alignment horizontal="center" vertical="top"/>
    </xf>
    <xf numFmtId="0" fontId="25" fillId="0" borderId="16">
      <alignment horizontal="center" vertical="top"/>
    </xf>
    <xf numFmtId="49" fontId="25" fillId="0" borderId="16">
      <alignment horizontal="center" vertical="top" wrapText="1"/>
    </xf>
    <xf numFmtId="0" fontId="28" fillId="0" borderId="41"/>
    <xf numFmtId="49" fontId="28" fillId="0" borderId="20">
      <alignment horizontal="center"/>
    </xf>
    <xf numFmtId="0" fontId="35" fillId="0" borderId="8"/>
    <xf numFmtId="49" fontId="36" fillId="0" borderId="42">
      <alignment horizontal="left" vertical="center" wrapText="1"/>
    </xf>
    <xf numFmtId="49" fontId="28" fillId="0" borderId="30">
      <alignment horizontal="center" vertical="center" wrapText="1"/>
    </xf>
    <xf numFmtId="49" fontId="25" fillId="0" borderId="43">
      <alignment horizontal="left" vertical="center" wrapText="1" indent="2"/>
    </xf>
    <xf numFmtId="49" fontId="25" fillId="0" borderId="26">
      <alignment horizontal="center" vertical="center" wrapText="1"/>
    </xf>
    <xf numFmtId="0" fontId="25" fillId="0" borderId="27"/>
    <xf numFmtId="4" fontId="25" fillId="0" borderId="27">
      <alignment horizontal="right"/>
    </xf>
    <xf numFmtId="4" fontId="25" fillId="0" borderId="39">
      <alignment horizontal="right"/>
    </xf>
    <xf numFmtId="49" fontId="25" fillId="0" borderId="44">
      <alignment horizontal="left" vertical="center" wrapText="1" indent="3"/>
    </xf>
    <xf numFmtId="49" fontId="25" fillId="0" borderId="40">
      <alignment horizontal="center" vertical="center" wrapText="1"/>
    </xf>
    <xf numFmtId="49" fontId="25" fillId="0" borderId="42">
      <alignment horizontal="left" vertical="center" wrapText="1" indent="3"/>
    </xf>
    <xf numFmtId="49" fontId="25" fillId="0" borderId="30">
      <alignment horizontal="center" vertical="center" wrapText="1"/>
    </xf>
    <xf numFmtId="49" fontId="25" fillId="0" borderId="45">
      <alignment horizontal="left" vertical="center" wrapText="1" indent="3"/>
    </xf>
    <xf numFmtId="0" fontId="36" fillId="0" borderId="41">
      <alignment horizontal="left" vertical="center" wrapText="1"/>
    </xf>
    <xf numFmtId="49" fontId="25" fillId="0" borderId="46">
      <alignment horizontal="center" vertical="center" wrapText="1"/>
    </xf>
    <xf numFmtId="4" fontId="25" fillId="0" borderId="4">
      <alignment horizontal="right"/>
    </xf>
    <xf numFmtId="4" fontId="25" fillId="0" borderId="47">
      <alignment horizontal="right"/>
    </xf>
    <xf numFmtId="0" fontId="28" fillId="0" borderId="13">
      <alignment horizontal="center" vertical="center" textRotation="90" wrapText="1"/>
    </xf>
    <xf numFmtId="49" fontId="25" fillId="0" borderId="13">
      <alignment horizontal="left" vertical="center" wrapText="1" indent="3"/>
    </xf>
    <xf numFmtId="49" fontId="25" fillId="0" borderId="15">
      <alignment horizontal="center" vertical="center" wrapText="1"/>
    </xf>
    <xf numFmtId="4" fontId="25" fillId="0" borderId="15">
      <alignment horizontal="right"/>
    </xf>
    <xf numFmtId="0" fontId="25" fillId="0" borderId="1">
      <alignment vertical="center"/>
    </xf>
    <xf numFmtId="49" fontId="25" fillId="0" borderId="1">
      <alignment horizontal="left" vertical="center" wrapText="1" indent="3"/>
    </xf>
    <xf numFmtId="49" fontId="25" fillId="0" borderId="1">
      <alignment horizontal="center" vertical="center" wrapText="1"/>
    </xf>
    <xf numFmtId="4" fontId="25" fillId="0" borderId="1">
      <alignment horizontal="right" shrinkToFit="1"/>
    </xf>
    <xf numFmtId="0" fontId="28" fillId="0" borderId="2">
      <alignment horizontal="center" vertical="center" textRotation="90" wrapText="1"/>
    </xf>
    <xf numFmtId="49" fontId="25" fillId="0" borderId="2">
      <alignment horizontal="left" vertical="center" wrapText="1" indent="3"/>
    </xf>
    <xf numFmtId="49" fontId="25" fillId="0" borderId="2">
      <alignment horizontal="center" vertical="center" wrapText="1"/>
    </xf>
    <xf numFmtId="4" fontId="25" fillId="0" borderId="2">
      <alignment horizontal="right"/>
    </xf>
    <xf numFmtId="49" fontId="25" fillId="0" borderId="27">
      <alignment horizontal="center" vertical="center" wrapText="1"/>
    </xf>
    <xf numFmtId="0" fontId="36" fillId="0" borderId="48">
      <alignment horizontal="left" vertical="center" wrapText="1"/>
    </xf>
    <xf numFmtId="49" fontId="28" fillId="0" borderId="20">
      <alignment horizontal="center" vertical="center" wrapText="1"/>
    </xf>
    <xf numFmtId="4" fontId="25" fillId="0" borderId="49">
      <alignment horizontal="right"/>
    </xf>
    <xf numFmtId="49" fontId="25" fillId="0" borderId="50">
      <alignment horizontal="left" vertical="center" wrapText="1" indent="2"/>
    </xf>
    <xf numFmtId="0" fontId="25" fillId="0" borderId="29"/>
    <xf numFmtId="0" fontId="25" fillId="0" borderId="22"/>
    <xf numFmtId="49" fontId="25" fillId="0" borderId="51">
      <alignment horizontal="left" vertical="center" wrapText="1" indent="3"/>
    </xf>
    <xf numFmtId="4" fontId="25" fillId="0" borderId="52">
      <alignment horizontal="right"/>
    </xf>
    <xf numFmtId="49" fontId="25" fillId="0" borderId="53">
      <alignment horizontal="left" vertical="center" wrapText="1" indent="3"/>
    </xf>
    <xf numFmtId="49" fontId="25" fillId="0" borderId="54">
      <alignment horizontal="left" vertical="center" wrapText="1" indent="3"/>
    </xf>
    <xf numFmtId="49" fontId="25" fillId="0" borderId="55">
      <alignment horizontal="center" vertical="center" wrapText="1"/>
    </xf>
    <xf numFmtId="4" fontId="25" fillId="0" borderId="56">
      <alignment horizontal="right"/>
    </xf>
    <xf numFmtId="0" fontId="28" fillId="0" borderId="13">
      <alignment horizontal="center" vertical="center" textRotation="90"/>
    </xf>
    <xf numFmtId="4" fontId="25" fillId="0" borderId="1">
      <alignment horizontal="right"/>
    </xf>
    <xf numFmtId="0" fontId="28" fillId="0" borderId="2">
      <alignment horizontal="center" vertical="center" textRotation="90"/>
    </xf>
    <xf numFmtId="0" fontId="28" fillId="0" borderId="17">
      <alignment horizontal="center" vertical="center" textRotation="90"/>
    </xf>
    <xf numFmtId="0" fontId="25" fillId="0" borderId="39"/>
    <xf numFmtId="49" fontId="25" fillId="0" borderId="57">
      <alignment horizontal="center" vertical="center" wrapText="1"/>
    </xf>
    <xf numFmtId="0" fontId="25" fillId="0" borderId="58"/>
    <xf numFmtId="0" fontId="25" fillId="0" borderId="59"/>
    <xf numFmtId="0" fontId="28" fillId="0" borderId="16">
      <alignment horizontal="center" vertical="center" textRotation="90"/>
    </xf>
    <xf numFmtId="49" fontId="36" fillId="0" borderId="48">
      <alignment horizontal="left" vertical="center" wrapText="1"/>
    </xf>
    <xf numFmtId="0" fontId="28" fillId="0" borderId="40">
      <alignment horizontal="center" vertical="center"/>
    </xf>
    <xf numFmtId="0" fontId="25" fillId="0" borderId="26">
      <alignment horizontal="center" vertical="center"/>
    </xf>
    <xf numFmtId="0" fontId="25" fillId="0" borderId="40">
      <alignment horizontal="center" vertical="center"/>
    </xf>
    <xf numFmtId="0" fontId="25" fillId="0" borderId="30">
      <alignment horizontal="center" vertical="center"/>
    </xf>
    <xf numFmtId="0" fontId="25" fillId="0" borderId="46">
      <alignment horizontal="center" vertical="center"/>
    </xf>
    <xf numFmtId="0" fontId="28" fillId="0" borderId="20">
      <alignment horizontal="center" vertical="center"/>
    </xf>
    <xf numFmtId="49" fontId="28" fillId="0" borderId="30">
      <alignment horizontal="center" vertical="center"/>
    </xf>
    <xf numFmtId="49" fontId="25" fillId="0" borderId="57">
      <alignment horizontal="center" vertical="center"/>
    </xf>
    <xf numFmtId="49" fontId="25" fillId="0" borderId="40">
      <alignment horizontal="center" vertical="center"/>
    </xf>
    <xf numFmtId="49" fontId="25" fillId="0" borderId="30">
      <alignment horizontal="center" vertical="center"/>
    </xf>
    <xf numFmtId="49" fontId="25" fillId="0" borderId="46">
      <alignment horizontal="center" vertical="center"/>
    </xf>
    <xf numFmtId="49" fontId="25" fillId="0" borderId="2">
      <alignment horizontal="center" wrapText="1"/>
    </xf>
    <xf numFmtId="0" fontId="25" fillId="0" borderId="2">
      <alignment horizontal="center"/>
    </xf>
    <xf numFmtId="49" fontId="25" fillId="0" borderId="1">
      <alignment horizontal="left"/>
    </xf>
    <xf numFmtId="0" fontId="25" fillId="0" borderId="13">
      <alignment horizontal="center"/>
    </xf>
    <xf numFmtId="49" fontId="25" fillId="0" borderId="13">
      <alignment horizontal="center"/>
    </xf>
    <xf numFmtId="0" fontId="37" fillId="0" borderId="2">
      <alignment wrapText="1"/>
    </xf>
    <xf numFmtId="0" fontId="38" fillId="0" borderId="2"/>
    <xf numFmtId="0" fontId="37" fillId="0" borderId="16">
      <alignment wrapText="1"/>
    </xf>
    <xf numFmtId="0" fontId="37" fillId="0" borderId="13">
      <alignment wrapText="1"/>
    </xf>
    <xf numFmtId="0" fontId="38" fillId="0" borderId="13"/>
    <xf numFmtId="0" fontId="35" fillId="0" borderId="1"/>
    <xf numFmtId="0" fontId="35" fillId="0" borderId="1"/>
    <xf numFmtId="0" fontId="31" fillId="3" borderId="1"/>
    <xf numFmtId="0" fontId="35" fillId="0" borderId="1"/>
    <xf numFmtId="0" fontId="25" fillId="0" borderId="4">
      <alignment horizontal="center"/>
    </xf>
    <xf numFmtId="49" fontId="25" fillId="0" borderId="1">
      <alignment horizontal="right"/>
    </xf>
    <xf numFmtId="0" fontId="25" fillId="0" borderId="1">
      <alignment horizontal="center"/>
    </xf>
    <xf numFmtId="0" fontId="25" fillId="0" borderId="6">
      <alignment horizontal="right"/>
    </xf>
    <xf numFmtId="164" fontId="25" fillId="0" borderId="9">
      <alignment horizontal="center"/>
    </xf>
    <xf numFmtId="0" fontId="25" fillId="0" borderId="1">
      <alignment horizontal="right"/>
    </xf>
    <xf numFmtId="0" fontId="25" fillId="0" borderId="10">
      <alignment horizontal="center"/>
    </xf>
    <xf numFmtId="0" fontId="25" fillId="0" borderId="2">
      <alignment wrapText="1"/>
    </xf>
    <xf numFmtId="49" fontId="25" fillId="0" borderId="11">
      <alignment horizontal="center"/>
    </xf>
    <xf numFmtId="0" fontId="25" fillId="0" borderId="12">
      <alignment wrapText="1"/>
    </xf>
    <xf numFmtId="49" fontId="25" fillId="0" borderId="9">
      <alignment horizontal="center"/>
    </xf>
    <xf numFmtId="0" fontId="25" fillId="0" borderId="13">
      <alignment horizontal="left"/>
    </xf>
    <xf numFmtId="0" fontId="25" fillId="0" borderId="9">
      <alignment horizontal="center"/>
    </xf>
    <xf numFmtId="49" fontId="25" fillId="0" borderId="14">
      <alignment horizontal="center"/>
    </xf>
    <xf numFmtId="49" fontId="25" fillId="0" borderId="4">
      <alignment horizontal="center" vertical="center" wrapText="1"/>
    </xf>
    <xf numFmtId="4" fontId="25" fillId="0" borderId="16">
      <alignment horizontal="right"/>
    </xf>
    <xf numFmtId="4" fontId="25" fillId="0" borderId="22">
      <alignment horizontal="right"/>
    </xf>
    <xf numFmtId="0" fontId="25" fillId="0" borderId="23">
      <alignment horizontal="left" wrapText="1"/>
    </xf>
    <xf numFmtId="49" fontId="25" fillId="0" borderId="27">
      <alignment horizontal="center"/>
    </xf>
    <xf numFmtId="49" fontId="25" fillId="0" borderId="39">
      <alignment horizontal="center"/>
    </xf>
    <xf numFmtId="0" fontId="25" fillId="0" borderId="28">
      <alignment horizontal="left" wrapText="1" indent="1"/>
    </xf>
    <xf numFmtId="0" fontId="25" fillId="0" borderId="31">
      <alignment horizontal="left" wrapText="1" indent="2"/>
    </xf>
    <xf numFmtId="0" fontId="25" fillId="0" borderId="15"/>
    <xf numFmtId="0" fontId="25" fillId="2" borderId="15"/>
    <xf numFmtId="0" fontId="25" fillId="2" borderId="1"/>
    <xf numFmtId="0" fontId="25" fillId="0" borderId="1">
      <alignment horizontal="left" wrapText="1"/>
    </xf>
    <xf numFmtId="49" fontId="25" fillId="0" borderId="1">
      <alignment horizontal="center" wrapText="1"/>
    </xf>
    <xf numFmtId="49" fontId="25" fillId="0" borderId="1">
      <alignment horizontal="center"/>
    </xf>
    <xf numFmtId="0" fontId="25" fillId="0" borderId="2">
      <alignment horizontal="left"/>
    </xf>
    <xf numFmtId="49" fontId="25" fillId="0" borderId="2"/>
    <xf numFmtId="0" fontId="25" fillId="0" borderId="2"/>
    <xf numFmtId="0" fontId="25" fillId="0" borderId="32">
      <alignment horizontal="left" wrapText="1"/>
    </xf>
    <xf numFmtId="49" fontId="25" fillId="0" borderId="21">
      <alignment horizontal="center" wrapText="1"/>
    </xf>
    <xf numFmtId="4" fontId="25" fillId="0" borderId="18">
      <alignment horizontal="right"/>
    </xf>
    <xf numFmtId="4" fontId="25" fillId="0" borderId="33">
      <alignment horizontal="right"/>
    </xf>
    <xf numFmtId="0" fontId="25" fillId="0" borderId="34">
      <alignment horizontal="left" wrapText="1"/>
    </xf>
    <xf numFmtId="49" fontId="25" fillId="0" borderId="30">
      <alignment horizontal="center" wrapText="1"/>
    </xf>
    <xf numFmtId="49" fontId="25" fillId="0" borderId="22">
      <alignment horizontal="center"/>
    </xf>
    <xf numFmtId="0" fontId="25" fillId="0" borderId="12"/>
    <xf numFmtId="0" fontId="25" fillId="0" borderId="35"/>
    <xf numFmtId="0" fontId="25" fillId="0" borderId="36">
      <alignment horizontal="center" wrapText="1"/>
    </xf>
    <xf numFmtId="49" fontId="25" fillId="0" borderId="37">
      <alignment horizontal="center" wrapText="1"/>
    </xf>
    <xf numFmtId="4" fontId="25" fillId="0" borderId="21">
      <alignment horizontal="right"/>
    </xf>
    <xf numFmtId="4" fontId="25" fillId="0" borderId="38">
      <alignment horizontal="right"/>
    </xf>
    <xf numFmtId="0" fontId="25" fillId="0" borderId="1">
      <alignment horizontal="center" wrapText="1"/>
    </xf>
    <xf numFmtId="49" fontId="25" fillId="0" borderId="2">
      <alignment horizontal="left"/>
    </xf>
    <xf numFmtId="0" fontId="25" fillId="0" borderId="25">
      <alignment horizontal="left" wrapText="1"/>
    </xf>
    <xf numFmtId="0" fontId="25" fillId="0" borderId="28">
      <alignment horizontal="left" wrapText="1"/>
    </xf>
    <xf numFmtId="0" fontId="25" fillId="0" borderId="32">
      <alignment horizontal="left" wrapText="1" indent="1"/>
    </xf>
    <xf numFmtId="49" fontId="25" fillId="0" borderId="40">
      <alignment horizontal="center" wrapText="1"/>
    </xf>
    <xf numFmtId="49" fontId="25" fillId="0" borderId="18">
      <alignment horizontal="center"/>
    </xf>
    <xf numFmtId="0" fontId="25" fillId="0" borderId="34">
      <alignment horizontal="left" wrapText="1" indent="1"/>
    </xf>
    <xf numFmtId="0" fontId="25" fillId="0" borderId="25">
      <alignment horizontal="left" wrapText="1" indent="2"/>
    </xf>
    <xf numFmtId="0" fontId="25" fillId="0" borderId="28">
      <alignment horizontal="left" wrapText="1" indent="2"/>
    </xf>
    <xf numFmtId="49" fontId="25" fillId="0" borderId="40">
      <alignment horizontal="center"/>
    </xf>
    <xf numFmtId="0" fontId="25" fillId="0" borderId="16">
      <alignment horizontal="center" vertical="top" wrapText="1"/>
    </xf>
    <xf numFmtId="0" fontId="25" fillId="0" borderId="16">
      <alignment horizontal="center" vertical="top"/>
    </xf>
    <xf numFmtId="49" fontId="25" fillId="0" borderId="16">
      <alignment horizontal="center" vertical="top" wrapText="1"/>
    </xf>
    <xf numFmtId="49" fontId="25" fillId="0" borderId="43">
      <alignment horizontal="left" vertical="center" wrapText="1" indent="2"/>
    </xf>
    <xf numFmtId="49" fontId="25" fillId="0" borderId="26">
      <alignment horizontal="center" vertical="center" wrapText="1"/>
    </xf>
    <xf numFmtId="0" fontId="25" fillId="0" borderId="27"/>
    <xf numFmtId="4" fontId="25" fillId="0" borderId="27">
      <alignment horizontal="right"/>
    </xf>
    <xf numFmtId="4" fontId="25" fillId="0" borderId="39">
      <alignment horizontal="right"/>
    </xf>
    <xf numFmtId="49" fontId="25" fillId="0" borderId="44">
      <alignment horizontal="left" vertical="center" wrapText="1" indent="3"/>
    </xf>
    <xf numFmtId="49" fontId="25" fillId="0" borderId="40">
      <alignment horizontal="center" vertical="center" wrapText="1"/>
    </xf>
    <xf numFmtId="49" fontId="25" fillId="0" borderId="42">
      <alignment horizontal="left" vertical="center" wrapText="1" indent="3"/>
    </xf>
    <xf numFmtId="49" fontId="25" fillId="0" borderId="30">
      <alignment horizontal="center" vertical="center" wrapText="1"/>
    </xf>
    <xf numFmtId="49" fontId="25" fillId="0" borderId="45">
      <alignment horizontal="left" vertical="center" wrapText="1" indent="3"/>
    </xf>
    <xf numFmtId="49" fontId="25" fillId="0" borderId="46">
      <alignment horizontal="center" vertical="center" wrapText="1"/>
    </xf>
    <xf numFmtId="4" fontId="25" fillId="0" borderId="4">
      <alignment horizontal="right"/>
    </xf>
    <xf numFmtId="4" fontId="25" fillId="0" borderId="47">
      <alignment horizontal="right"/>
    </xf>
    <xf numFmtId="49" fontId="25" fillId="0" borderId="13">
      <alignment horizontal="left" vertical="center" wrapText="1" indent="3"/>
    </xf>
    <xf numFmtId="49" fontId="25" fillId="0" borderId="15">
      <alignment horizontal="center" vertical="center" wrapText="1"/>
    </xf>
    <xf numFmtId="4" fontId="25" fillId="0" borderId="15">
      <alignment horizontal="right"/>
    </xf>
    <xf numFmtId="0" fontId="25" fillId="0" borderId="1">
      <alignment vertical="center"/>
    </xf>
    <xf numFmtId="49" fontId="25" fillId="0" borderId="1">
      <alignment horizontal="left" vertical="center" wrapText="1" indent="3"/>
    </xf>
    <xf numFmtId="49" fontId="25" fillId="0" borderId="1">
      <alignment horizontal="center" vertical="center" wrapText="1"/>
    </xf>
    <xf numFmtId="4" fontId="25" fillId="0" borderId="1">
      <alignment horizontal="right" shrinkToFit="1"/>
    </xf>
    <xf numFmtId="49" fontId="25" fillId="0" borderId="2">
      <alignment horizontal="left" vertical="center" wrapText="1" indent="3"/>
    </xf>
    <xf numFmtId="49" fontId="25" fillId="0" borderId="2">
      <alignment horizontal="center" vertical="center" wrapText="1"/>
    </xf>
    <xf numFmtId="4" fontId="25" fillId="0" borderId="2">
      <alignment horizontal="right"/>
    </xf>
    <xf numFmtId="0" fontId="25" fillId="0" borderId="39"/>
    <xf numFmtId="0" fontId="25" fillId="0" borderId="42">
      <alignment horizontal="left" vertical="center" wrapText="1"/>
    </xf>
    <xf numFmtId="0" fontId="25" fillId="0" borderId="26">
      <alignment horizontal="center" vertical="center"/>
    </xf>
    <xf numFmtId="0" fontId="25" fillId="0" borderId="40">
      <alignment horizontal="center" vertical="center"/>
    </xf>
    <xf numFmtId="0" fontId="25" fillId="0" borderId="30">
      <alignment horizontal="center" vertical="center"/>
    </xf>
    <xf numFmtId="0" fontId="25" fillId="0" borderId="45">
      <alignment horizontal="left" vertical="center" wrapText="1"/>
    </xf>
    <xf numFmtId="0" fontId="25" fillId="0" borderId="46">
      <alignment horizontal="center" vertical="center"/>
    </xf>
    <xf numFmtId="49" fontId="25" fillId="0" borderId="42">
      <alignment horizontal="left" vertical="center" wrapText="1"/>
    </xf>
    <xf numFmtId="49" fontId="25" fillId="0" borderId="26">
      <alignment horizontal="center" vertical="center"/>
    </xf>
    <xf numFmtId="49" fontId="25" fillId="0" borderId="40">
      <alignment horizontal="center" vertical="center"/>
    </xf>
    <xf numFmtId="49" fontId="25" fillId="0" borderId="30">
      <alignment horizontal="center" vertical="center"/>
    </xf>
    <xf numFmtId="49" fontId="25" fillId="0" borderId="45">
      <alignment horizontal="left" vertical="center" wrapText="1"/>
    </xf>
    <xf numFmtId="49" fontId="25" fillId="0" borderId="46">
      <alignment horizontal="center" vertical="center"/>
    </xf>
    <xf numFmtId="49" fontId="25" fillId="0" borderId="2">
      <alignment horizontal="center" wrapText="1"/>
    </xf>
    <xf numFmtId="0" fontId="25" fillId="0" borderId="2">
      <alignment horizontal="center"/>
    </xf>
    <xf numFmtId="49" fontId="25" fillId="0" borderId="1">
      <alignment horizontal="left"/>
    </xf>
    <xf numFmtId="0" fontId="25" fillId="0" borderId="13">
      <alignment horizontal="center"/>
    </xf>
    <xf numFmtId="49" fontId="25" fillId="0" borderId="13">
      <alignment horizontal="center"/>
    </xf>
    <xf numFmtId="0" fontId="25" fillId="0" borderId="4">
      <alignment horizontal="center"/>
    </xf>
    <xf numFmtId="0" fontId="35" fillId="0" borderId="15"/>
    <xf numFmtId="49" fontId="25" fillId="0" borderId="1">
      <alignment horizontal="right"/>
    </xf>
    <xf numFmtId="0" fontId="25" fillId="0" borderId="1">
      <alignment horizontal="center"/>
    </xf>
    <xf numFmtId="0" fontId="25" fillId="0" borderId="6">
      <alignment horizontal="right"/>
    </xf>
    <xf numFmtId="164" fontId="25" fillId="0" borderId="9">
      <alignment horizontal="center"/>
    </xf>
    <xf numFmtId="0" fontId="25" fillId="0" borderId="1">
      <alignment horizontal="right"/>
    </xf>
    <xf numFmtId="0" fontId="25" fillId="0" borderId="10">
      <alignment horizontal="center"/>
    </xf>
    <xf numFmtId="0" fontId="25" fillId="0" borderId="2">
      <alignment wrapText="1"/>
    </xf>
    <xf numFmtId="49" fontId="25" fillId="0" borderId="11">
      <alignment horizontal="center"/>
    </xf>
    <xf numFmtId="0" fontId="25" fillId="0" borderId="12">
      <alignment wrapText="1"/>
    </xf>
    <xf numFmtId="49" fontId="25" fillId="0" borderId="9">
      <alignment horizontal="center"/>
    </xf>
    <xf numFmtId="0" fontId="25" fillId="0" borderId="9">
      <alignment horizontal="center"/>
    </xf>
    <xf numFmtId="49" fontId="25" fillId="0" borderId="14">
      <alignment horizontal="center"/>
    </xf>
    <xf numFmtId="49" fontId="25" fillId="0" borderId="17">
      <alignment horizontal="center" vertical="center" wrapText="1"/>
    </xf>
    <xf numFmtId="49" fontId="25" fillId="0" borderId="18">
      <alignment horizontal="center" vertical="center" wrapText="1"/>
    </xf>
    <xf numFmtId="49" fontId="25" fillId="0" borderId="4">
      <alignment horizontal="center" vertical="center" wrapText="1"/>
    </xf>
    <xf numFmtId="4" fontId="25" fillId="0" borderId="16">
      <alignment horizontal="right"/>
    </xf>
    <xf numFmtId="4" fontId="25" fillId="0" borderId="22">
      <alignment horizontal="right"/>
    </xf>
    <xf numFmtId="0" fontId="25" fillId="0" borderId="23">
      <alignment horizontal="left" wrapText="1"/>
    </xf>
    <xf numFmtId="4" fontId="25" fillId="0" borderId="24">
      <alignment horizontal="right"/>
    </xf>
    <xf numFmtId="0" fontId="25" fillId="0" borderId="28">
      <alignment horizontal="left" wrapText="1" indent="1"/>
    </xf>
    <xf numFmtId="49" fontId="25" fillId="0" borderId="29">
      <alignment horizontal="center"/>
    </xf>
    <xf numFmtId="49" fontId="25" fillId="0" borderId="5">
      <alignment horizontal="center"/>
    </xf>
    <xf numFmtId="49" fontId="25" fillId="0" borderId="1">
      <alignment horizontal="center"/>
    </xf>
    <xf numFmtId="0" fontId="28" fillId="0" borderId="31">
      <alignment horizontal="left" wrapText="1"/>
    </xf>
    <xf numFmtId="0" fontId="25" fillId="0" borderId="31">
      <alignment horizontal="left" wrapText="1" indent="2"/>
    </xf>
    <xf numFmtId="0" fontId="25" fillId="2" borderId="15"/>
    <xf numFmtId="0" fontId="25" fillId="2" borderId="1"/>
    <xf numFmtId="0" fontId="25" fillId="0" borderId="1">
      <alignment horizontal="left" wrapText="1"/>
    </xf>
    <xf numFmtId="49" fontId="25" fillId="0" borderId="1">
      <alignment horizontal="center" wrapText="1"/>
    </xf>
    <xf numFmtId="0" fontId="25" fillId="0" borderId="2">
      <alignment horizontal="left"/>
    </xf>
    <xf numFmtId="49" fontId="25" fillId="0" borderId="2"/>
    <xf numFmtId="0" fontId="25" fillId="0" borderId="2"/>
    <xf numFmtId="0" fontId="25" fillId="0" borderId="32">
      <alignment horizontal="left" wrapText="1"/>
    </xf>
    <xf numFmtId="49" fontId="25" fillId="0" borderId="21">
      <alignment horizontal="center" wrapText="1"/>
    </xf>
    <xf numFmtId="4" fontId="25" fillId="0" borderId="18">
      <alignment horizontal="right"/>
    </xf>
    <xf numFmtId="4" fontId="25" fillId="0" borderId="33">
      <alignment horizontal="right"/>
    </xf>
    <xf numFmtId="0" fontId="25" fillId="0" borderId="34">
      <alignment horizontal="left" wrapText="1"/>
    </xf>
    <xf numFmtId="49" fontId="25" fillId="0" borderId="30">
      <alignment horizontal="center" wrapText="1"/>
    </xf>
    <xf numFmtId="49" fontId="25" fillId="0" borderId="22">
      <alignment horizontal="center"/>
    </xf>
    <xf numFmtId="0" fontId="25" fillId="0" borderId="12"/>
    <xf numFmtId="0" fontId="25" fillId="0" borderId="35"/>
    <xf numFmtId="0" fontId="25" fillId="0" borderId="36">
      <alignment horizontal="center" wrapText="1"/>
    </xf>
    <xf numFmtId="49" fontId="25" fillId="0" borderId="37">
      <alignment horizontal="center" wrapText="1"/>
    </xf>
    <xf numFmtId="4" fontId="25" fillId="0" borderId="21">
      <alignment horizontal="right"/>
    </xf>
    <xf numFmtId="4" fontId="25" fillId="0" borderId="38">
      <alignment horizontal="right"/>
    </xf>
    <xf numFmtId="0" fontId="25" fillId="0" borderId="1">
      <alignment horizontal="center" wrapText="1"/>
    </xf>
    <xf numFmtId="49" fontId="25" fillId="0" borderId="2">
      <alignment horizontal="left"/>
    </xf>
    <xf numFmtId="49" fontId="25" fillId="0" borderId="18">
      <alignment horizontal="center"/>
    </xf>
    <xf numFmtId="0" fontId="25" fillId="0" borderId="25">
      <alignment horizontal="left" wrapText="1"/>
    </xf>
    <xf numFmtId="49" fontId="25" fillId="0" borderId="39">
      <alignment horizontal="center"/>
    </xf>
    <xf numFmtId="0" fontId="25" fillId="0" borderId="28">
      <alignment horizontal="left" wrapText="1"/>
    </xf>
    <xf numFmtId="0" fontId="25" fillId="0" borderId="32">
      <alignment horizontal="left" wrapText="1" indent="1"/>
    </xf>
    <xf numFmtId="49" fontId="25" fillId="0" borderId="40">
      <alignment horizontal="center" wrapText="1"/>
    </xf>
    <xf numFmtId="0" fontId="25" fillId="0" borderId="34">
      <alignment horizontal="left" wrapText="1" indent="1"/>
    </xf>
    <xf numFmtId="0" fontId="25" fillId="0" borderId="25">
      <alignment horizontal="left" wrapText="1" indent="2"/>
    </xf>
    <xf numFmtId="0" fontId="25" fillId="0" borderId="28">
      <alignment horizontal="left" wrapText="1" indent="2"/>
    </xf>
    <xf numFmtId="49" fontId="25" fillId="0" borderId="40">
      <alignment horizontal="center"/>
    </xf>
    <xf numFmtId="0" fontId="25" fillId="0" borderId="16">
      <alignment horizontal="center" vertical="top" wrapText="1"/>
    </xf>
    <xf numFmtId="49" fontId="25" fillId="0" borderId="16">
      <alignment horizontal="center" vertical="top" wrapText="1"/>
    </xf>
    <xf numFmtId="49" fontId="25" fillId="0" borderId="43">
      <alignment horizontal="left" vertical="center" wrapText="1" indent="2"/>
    </xf>
    <xf numFmtId="49" fontId="25" fillId="0" borderId="26">
      <alignment horizontal="center" vertical="center" wrapText="1"/>
    </xf>
    <xf numFmtId="0" fontId="25" fillId="0" borderId="27"/>
    <xf numFmtId="4" fontId="25" fillId="0" borderId="27">
      <alignment horizontal="right"/>
    </xf>
    <xf numFmtId="49" fontId="25" fillId="0" borderId="44">
      <alignment horizontal="left" vertical="center" wrapText="1" indent="3"/>
    </xf>
    <xf numFmtId="49" fontId="25" fillId="0" borderId="40">
      <alignment horizontal="center" vertical="center" wrapText="1"/>
    </xf>
    <xf numFmtId="49" fontId="25" fillId="0" borderId="42">
      <alignment horizontal="left" vertical="center" wrapText="1" indent="3"/>
    </xf>
    <xf numFmtId="49" fontId="25" fillId="0" borderId="30">
      <alignment horizontal="center" vertical="center" wrapText="1"/>
    </xf>
    <xf numFmtId="49" fontId="25" fillId="0" borderId="45">
      <alignment horizontal="left" vertical="center" wrapText="1" indent="3"/>
    </xf>
    <xf numFmtId="49" fontId="25" fillId="0" borderId="46">
      <alignment horizontal="center" vertical="center" wrapText="1"/>
    </xf>
    <xf numFmtId="4" fontId="25" fillId="0" borderId="4">
      <alignment horizontal="right"/>
    </xf>
    <xf numFmtId="49" fontId="25" fillId="0" borderId="13">
      <alignment horizontal="left" vertical="center" wrapText="1" indent="3"/>
    </xf>
    <xf numFmtId="49" fontId="25" fillId="0" borderId="15">
      <alignment horizontal="center" vertical="center" wrapText="1"/>
    </xf>
    <xf numFmtId="4" fontId="25" fillId="0" borderId="15">
      <alignment horizontal="right"/>
    </xf>
    <xf numFmtId="0" fontId="25" fillId="0" borderId="1">
      <alignment vertical="center"/>
    </xf>
    <xf numFmtId="49" fontId="25" fillId="0" borderId="1">
      <alignment horizontal="left" vertical="center" wrapText="1" indent="3"/>
    </xf>
    <xf numFmtId="49" fontId="25" fillId="0" borderId="1">
      <alignment horizontal="center" vertical="center" wrapText="1"/>
    </xf>
    <xf numFmtId="4" fontId="25" fillId="0" borderId="1">
      <alignment horizontal="right" shrinkToFit="1"/>
    </xf>
    <xf numFmtId="49" fontId="25" fillId="0" borderId="2">
      <alignment horizontal="left" vertical="center" wrapText="1" indent="3"/>
    </xf>
    <xf numFmtId="49" fontId="25" fillId="0" borderId="2">
      <alignment horizontal="center" vertical="center" wrapText="1"/>
    </xf>
    <xf numFmtId="4" fontId="25" fillId="0" borderId="2">
      <alignment horizontal="right"/>
    </xf>
    <xf numFmtId="49" fontId="25" fillId="0" borderId="27">
      <alignment horizontal="center" vertical="center" wrapText="1"/>
    </xf>
    <xf numFmtId="49" fontId="25" fillId="0" borderId="50">
      <alignment horizontal="left" vertical="center" wrapText="1" indent="2"/>
    </xf>
    <xf numFmtId="49" fontId="25" fillId="0" borderId="51">
      <alignment horizontal="left" vertical="center" wrapText="1" indent="3"/>
    </xf>
    <xf numFmtId="49" fontId="25" fillId="0" borderId="53">
      <alignment horizontal="left" vertical="center" wrapText="1" indent="3"/>
    </xf>
    <xf numFmtId="49" fontId="25" fillId="0" borderId="54">
      <alignment horizontal="left" vertical="center" wrapText="1" indent="3"/>
    </xf>
    <xf numFmtId="49" fontId="25" fillId="0" borderId="55">
      <alignment horizontal="center" vertical="center" wrapText="1"/>
    </xf>
    <xf numFmtId="4" fontId="25" fillId="0" borderId="1">
      <alignment horizontal="right"/>
    </xf>
    <xf numFmtId="49" fontId="25" fillId="0" borderId="57">
      <alignment horizontal="center" vertical="center" wrapText="1"/>
    </xf>
    <xf numFmtId="0" fontId="25" fillId="0" borderId="58"/>
    <xf numFmtId="0" fontId="25" fillId="0" borderId="26">
      <alignment horizontal="center" vertical="center"/>
    </xf>
    <xf numFmtId="0" fontId="25" fillId="0" borderId="40">
      <alignment horizontal="center" vertical="center"/>
    </xf>
    <xf numFmtId="0" fontId="25" fillId="0" borderId="30">
      <alignment horizontal="center" vertical="center"/>
    </xf>
    <xf numFmtId="0" fontId="25" fillId="0" borderId="46">
      <alignment horizontal="center" vertical="center"/>
    </xf>
    <xf numFmtId="49" fontId="25" fillId="0" borderId="57">
      <alignment horizontal="center" vertical="center"/>
    </xf>
    <xf numFmtId="49" fontId="25" fillId="0" borderId="40">
      <alignment horizontal="center" vertical="center"/>
    </xf>
    <xf numFmtId="49" fontId="25" fillId="0" borderId="30">
      <alignment horizontal="center" vertical="center"/>
    </xf>
    <xf numFmtId="49" fontId="25" fillId="0" borderId="46">
      <alignment horizontal="center" vertical="center"/>
    </xf>
    <xf numFmtId="49" fontId="25" fillId="0" borderId="2">
      <alignment horizontal="center" wrapText="1"/>
    </xf>
    <xf numFmtId="0" fontId="25" fillId="0" borderId="13">
      <alignment horizontal="center"/>
    </xf>
    <xf numFmtId="0" fontId="33" fillId="0" borderId="1">
      <alignment horizontal="center" vertical="top"/>
    </xf>
    <xf numFmtId="49" fontId="31" fillId="0" borderId="1"/>
    <xf numFmtId="0" fontId="29" fillId="0" borderId="1">
      <alignment horizontal="left" wrapText="1"/>
    </xf>
    <xf numFmtId="0" fontId="31" fillId="0" borderId="8"/>
    <xf numFmtId="0" fontId="32" fillId="0" borderId="1"/>
    <xf numFmtId="0" fontId="31" fillId="0" borderId="1"/>
    <xf numFmtId="0" fontId="30" fillId="0" borderId="2"/>
    <xf numFmtId="0" fontId="29" fillId="0" borderId="1">
      <alignment horizontal="center" wrapText="1"/>
    </xf>
    <xf numFmtId="49" fontId="31" fillId="0" borderId="7">
      <alignment horizontal="center"/>
    </xf>
    <xf numFmtId="0" fontId="31" fillId="0" borderId="5"/>
    <xf numFmtId="49" fontId="34" fillId="0" borderId="6">
      <alignment horizontal="right"/>
    </xf>
    <xf numFmtId="0" fontId="35" fillId="0" borderId="1"/>
    <xf numFmtId="0" fontId="30" fillId="0" borderId="1"/>
    <xf numFmtId="0" fontId="28" fillId="0" borderId="1"/>
    <xf numFmtId="0" fontId="38" fillId="0" borderId="13"/>
    <xf numFmtId="0" fontId="30" fillId="0" borderId="3"/>
    <xf numFmtId="0" fontId="37" fillId="0" borderId="13">
      <alignment wrapText="1"/>
    </xf>
    <xf numFmtId="0" fontId="38" fillId="0" borderId="2"/>
    <xf numFmtId="49" fontId="28" fillId="0" borderId="30">
      <alignment horizontal="center" vertical="center"/>
    </xf>
    <xf numFmtId="0" fontId="37" fillId="0" borderId="16">
      <alignment wrapText="1"/>
    </xf>
    <xf numFmtId="0" fontId="37" fillId="0" borderId="2">
      <alignment wrapText="1"/>
    </xf>
    <xf numFmtId="0" fontId="28" fillId="0" borderId="20">
      <alignment horizontal="center" vertical="center"/>
    </xf>
    <xf numFmtId="0" fontId="28" fillId="0" borderId="1">
      <alignment horizontal="center"/>
    </xf>
    <xf numFmtId="49" fontId="28" fillId="0" borderId="30">
      <alignment horizontal="center" vertical="center" wrapText="1"/>
    </xf>
    <xf numFmtId="0" fontId="28" fillId="0" borderId="13">
      <alignment horizontal="center" vertical="center" textRotation="90"/>
    </xf>
    <xf numFmtId="0" fontId="31" fillId="0" borderId="15"/>
    <xf numFmtId="0" fontId="28" fillId="0" borderId="2">
      <alignment horizontal="center" vertical="center" textRotation="90" wrapText="1"/>
    </xf>
    <xf numFmtId="49" fontId="36" fillId="0" borderId="42">
      <alignment horizontal="left" vertical="center" wrapText="1"/>
    </xf>
    <xf numFmtId="0" fontId="35" fillId="0" borderId="8"/>
    <xf numFmtId="49" fontId="28" fillId="0" borderId="20">
      <alignment horizontal="center"/>
    </xf>
    <xf numFmtId="0" fontId="28" fillId="0" borderId="40">
      <alignment horizontal="center" vertical="center"/>
    </xf>
    <xf numFmtId="0" fontId="28" fillId="0" borderId="41"/>
    <xf numFmtId="49" fontId="36" fillId="0" borderId="48">
      <alignment horizontal="left" vertical="center" wrapText="1"/>
    </xf>
    <xf numFmtId="0" fontId="28" fillId="0" borderId="13">
      <alignment horizontal="center" vertical="center" textRotation="90" wrapText="1"/>
    </xf>
    <xf numFmtId="49" fontId="28" fillId="0" borderId="20">
      <alignment horizontal="center" vertical="center" wrapText="1"/>
    </xf>
    <xf numFmtId="0" fontId="31" fillId="0" borderId="39"/>
    <xf numFmtId="0" fontId="36" fillId="0" borderId="48">
      <alignment horizontal="left" vertical="center" wrapText="1"/>
    </xf>
    <xf numFmtId="0" fontId="31" fillId="0" borderId="27"/>
    <xf numFmtId="0" fontId="28" fillId="0" borderId="16">
      <alignment horizontal="center" vertical="center" textRotation="90"/>
    </xf>
    <xf numFmtId="0" fontId="36" fillId="0" borderId="41">
      <alignment horizontal="left" vertical="center" wrapText="1"/>
    </xf>
    <xf numFmtId="0" fontId="28" fillId="0" borderId="17">
      <alignment horizontal="center" vertical="center" textRotation="90" wrapText="1"/>
    </xf>
    <xf numFmtId="0" fontId="31" fillId="0" borderId="2"/>
    <xf numFmtId="0" fontId="28" fillId="0" borderId="17">
      <alignment horizontal="center" vertical="center" textRotation="90"/>
    </xf>
    <xf numFmtId="0" fontId="31" fillId="0" borderId="13"/>
    <xf numFmtId="0" fontId="28" fillId="0" borderId="2"/>
    <xf numFmtId="0" fontId="28" fillId="0" borderId="2">
      <alignment horizontal="center" vertical="center" textRotation="90"/>
    </xf>
    <xf numFmtId="0" fontId="31" fillId="3" borderId="1"/>
    <xf numFmtId="0" fontId="35" fillId="0" borderId="1"/>
    <xf numFmtId="0" fontId="35" fillId="0" borderId="1"/>
    <xf numFmtId="0" fontId="35" fillId="0" borderId="1"/>
    <xf numFmtId="0" fontId="28" fillId="0" borderId="9">
      <alignment horizontal="left" wrapText="1"/>
    </xf>
    <xf numFmtId="0" fontId="28" fillId="0" borderId="1"/>
    <xf numFmtId="0" fontId="29" fillId="0" borderId="1">
      <alignment horizontal="center" wrapText="1"/>
    </xf>
    <xf numFmtId="0" fontId="30" fillId="0" borderId="2"/>
    <xf numFmtId="0" fontId="30" fillId="0" borderId="1"/>
    <xf numFmtId="0" fontId="31" fillId="0" borderId="1"/>
    <xf numFmtId="0" fontId="29" fillId="0" borderId="1">
      <alignment horizontal="left" wrapText="1"/>
    </xf>
    <xf numFmtId="0" fontId="35" fillId="0" borderId="1"/>
    <xf numFmtId="0" fontId="32" fillId="0" borderId="1"/>
    <xf numFmtId="0" fontId="30" fillId="0" borderId="3"/>
    <xf numFmtId="0" fontId="25" fillId="0" borderId="4">
      <alignment horizontal="center"/>
    </xf>
    <xf numFmtId="0" fontId="31" fillId="0" borderId="5"/>
    <xf numFmtId="0" fontId="25" fillId="0" borderId="1">
      <alignment horizontal="left"/>
    </xf>
    <xf numFmtId="0" fontId="33" fillId="0" borderId="1">
      <alignment horizontal="center" vertical="top"/>
    </xf>
    <xf numFmtId="49" fontId="34" fillId="0" borderId="6">
      <alignment horizontal="right"/>
    </xf>
    <xf numFmtId="49" fontId="31" fillId="0" borderId="7">
      <alignment horizontal="center"/>
    </xf>
    <xf numFmtId="0" fontId="31" fillId="0" borderId="8"/>
    <xf numFmtId="49" fontId="31" fillId="0" borderId="1"/>
    <xf numFmtId="49" fontId="25" fillId="0" borderId="1">
      <alignment horizontal="right"/>
    </xf>
    <xf numFmtId="0" fontId="25" fillId="0" borderId="1"/>
    <xf numFmtId="0" fontId="25" fillId="0" borderId="1">
      <alignment horizontal="center"/>
    </xf>
    <xf numFmtId="0" fontId="25" fillId="0" borderId="6">
      <alignment horizontal="right"/>
    </xf>
    <xf numFmtId="164" fontId="25" fillId="0" borderId="9">
      <alignment horizontal="center"/>
    </xf>
    <xf numFmtId="49" fontId="25" fillId="0" borderId="1"/>
    <xf numFmtId="0" fontId="25" fillId="0" borderId="1">
      <alignment horizontal="right"/>
    </xf>
    <xf numFmtId="0" fontId="25" fillId="0" borderId="10">
      <alignment horizontal="center"/>
    </xf>
    <xf numFmtId="0" fontId="25" fillId="0" borderId="2">
      <alignment wrapText="1"/>
    </xf>
    <xf numFmtId="49" fontId="25" fillId="0" borderId="11">
      <alignment horizontal="center"/>
    </xf>
    <xf numFmtId="0" fontId="25" fillId="0" borderId="12">
      <alignment wrapText="1"/>
    </xf>
    <xf numFmtId="49" fontId="25" fillId="0" borderId="9">
      <alignment horizontal="center"/>
    </xf>
    <xf numFmtId="0" fontId="25" fillId="0" borderId="13">
      <alignment horizontal="left"/>
    </xf>
    <xf numFmtId="49" fontId="25" fillId="0" borderId="13"/>
    <xf numFmtId="0" fontId="25" fillId="0" borderId="9">
      <alignment horizontal="center"/>
    </xf>
    <xf numFmtId="49" fontId="25" fillId="0" borderId="14">
      <alignment horizontal="center"/>
    </xf>
    <xf numFmtId="0" fontId="35" fillId="0" borderId="15"/>
    <xf numFmtId="49" fontId="25" fillId="0" borderId="16">
      <alignment horizontal="center" vertical="center" wrapText="1"/>
    </xf>
    <xf numFmtId="49" fontId="25" fillId="0" borderId="17">
      <alignment horizontal="center" vertical="center" wrapText="1"/>
    </xf>
    <xf numFmtId="49" fontId="25" fillId="0" borderId="18">
      <alignment horizontal="center" vertical="center" wrapText="1"/>
    </xf>
    <xf numFmtId="49" fontId="25" fillId="0" borderId="4">
      <alignment horizontal="center" vertical="center" wrapText="1"/>
    </xf>
    <xf numFmtId="0" fontId="25" fillId="0" borderId="19">
      <alignment horizontal="left" wrapText="1"/>
    </xf>
    <xf numFmtId="49" fontId="25" fillId="0" borderId="20">
      <alignment horizontal="center" wrapText="1"/>
    </xf>
    <xf numFmtId="49" fontId="25" fillId="0" borderId="21">
      <alignment horizontal="center"/>
    </xf>
    <xf numFmtId="4" fontId="25" fillId="0" borderId="16">
      <alignment horizontal="right"/>
    </xf>
    <xf numFmtId="4" fontId="25" fillId="0" borderId="22">
      <alignment horizontal="right"/>
    </xf>
    <xf numFmtId="0" fontId="25" fillId="0" borderId="23">
      <alignment horizontal="left" wrapText="1"/>
    </xf>
    <xf numFmtId="4" fontId="25" fillId="0" borderId="24">
      <alignment horizontal="right"/>
    </xf>
    <xf numFmtId="0" fontId="25" fillId="0" borderId="25">
      <alignment horizontal="left" wrapText="1" indent="1"/>
    </xf>
    <xf numFmtId="49" fontId="25" fillId="0" borderId="26">
      <alignment horizontal="center" wrapText="1"/>
    </xf>
    <xf numFmtId="49" fontId="25" fillId="0" borderId="27">
      <alignment horizontal="center"/>
    </xf>
    <xf numFmtId="0" fontId="25" fillId="0" borderId="28">
      <alignment horizontal="left" wrapText="1" indent="1"/>
    </xf>
    <xf numFmtId="49" fontId="25" fillId="0" borderId="29">
      <alignment horizontal="center"/>
    </xf>
    <xf numFmtId="49" fontId="25" fillId="0" borderId="5">
      <alignment horizontal="center"/>
    </xf>
    <xf numFmtId="49" fontId="25" fillId="0" borderId="1">
      <alignment horizontal="center"/>
    </xf>
    <xf numFmtId="0" fontId="25" fillId="0" borderId="22">
      <alignment horizontal="left" wrapText="1" indent="2"/>
    </xf>
    <xf numFmtId="49" fontId="25" fillId="0" borderId="30">
      <alignment horizontal="center"/>
    </xf>
    <xf numFmtId="49" fontId="25" fillId="0" borderId="16">
      <alignment horizontal="center"/>
    </xf>
    <xf numFmtId="0" fontId="25" fillId="0" borderId="31">
      <alignment horizontal="left" wrapText="1" indent="2"/>
    </xf>
    <xf numFmtId="0" fontId="25" fillId="0" borderId="15"/>
    <xf numFmtId="0" fontId="25" fillId="2" borderId="15"/>
    <xf numFmtId="0" fontId="25" fillId="2" borderId="1"/>
    <xf numFmtId="0" fontId="25" fillId="0" borderId="1">
      <alignment horizontal="left" wrapText="1"/>
    </xf>
    <xf numFmtId="49" fontId="25" fillId="0" borderId="1">
      <alignment horizontal="center" wrapText="1"/>
    </xf>
    <xf numFmtId="0" fontId="25" fillId="0" borderId="2">
      <alignment horizontal="left"/>
    </xf>
    <xf numFmtId="49" fontId="25" fillId="0" borderId="2"/>
    <xf numFmtId="0" fontId="25" fillId="0" borderId="2"/>
    <xf numFmtId="0" fontId="25" fillId="0" borderId="32">
      <alignment horizontal="left" wrapText="1"/>
    </xf>
    <xf numFmtId="49" fontId="25" fillId="0" borderId="21">
      <alignment horizontal="center" wrapText="1"/>
    </xf>
    <xf numFmtId="4" fontId="25" fillId="0" borderId="18">
      <alignment horizontal="right"/>
    </xf>
    <xf numFmtId="4" fontId="25" fillId="0" borderId="33">
      <alignment horizontal="right"/>
    </xf>
    <xf numFmtId="0" fontId="25" fillId="0" borderId="34">
      <alignment horizontal="left" wrapText="1"/>
    </xf>
    <xf numFmtId="49" fontId="25" fillId="0" borderId="30">
      <alignment horizontal="center" wrapText="1"/>
    </xf>
    <xf numFmtId="49" fontId="25" fillId="0" borderId="22">
      <alignment horizontal="center"/>
    </xf>
    <xf numFmtId="0" fontId="25" fillId="0" borderId="12"/>
    <xf numFmtId="0" fontId="25" fillId="0" borderId="35"/>
    <xf numFmtId="0" fontId="28" fillId="0" borderId="31">
      <alignment horizontal="left" wrapText="1"/>
    </xf>
    <xf numFmtId="0" fontId="25" fillId="0" borderId="36">
      <alignment horizontal="center" wrapText="1"/>
    </xf>
    <xf numFmtId="49" fontId="25" fillId="0" borderId="37">
      <alignment horizontal="center" wrapText="1"/>
    </xf>
    <xf numFmtId="4" fontId="25" fillId="0" borderId="21">
      <alignment horizontal="right"/>
    </xf>
    <xf numFmtId="4" fontId="25" fillId="0" borderId="38">
      <alignment horizontal="right"/>
    </xf>
    <xf numFmtId="0" fontId="28" fillId="0" borderId="9">
      <alignment horizontal="left" wrapText="1"/>
    </xf>
    <xf numFmtId="0" fontId="31" fillId="0" borderId="15"/>
    <xf numFmtId="0" fontId="25" fillId="0" borderId="1">
      <alignment horizontal="center" wrapText="1"/>
    </xf>
    <xf numFmtId="0" fontId="28" fillId="0" borderId="1">
      <alignment horizontal="center"/>
    </xf>
    <xf numFmtId="0" fontId="28" fillId="0" borderId="2"/>
    <xf numFmtId="49" fontId="25" fillId="0" borderId="2">
      <alignment horizontal="left"/>
    </xf>
    <xf numFmtId="49" fontId="25" fillId="0" borderId="18">
      <alignment horizontal="center"/>
    </xf>
    <xf numFmtId="0" fontId="25" fillId="0" borderId="25">
      <alignment horizontal="left" wrapText="1"/>
    </xf>
    <xf numFmtId="49" fontId="25" fillId="0" borderId="39">
      <alignment horizontal="center"/>
    </xf>
    <xf numFmtId="0" fontId="25" fillId="0" borderId="28">
      <alignment horizontal="left" wrapText="1"/>
    </xf>
    <xf numFmtId="0" fontId="31" fillId="0" borderId="27"/>
    <xf numFmtId="0" fontId="31" fillId="0" borderId="39"/>
    <xf numFmtId="0" fontId="25" fillId="0" borderId="32">
      <alignment horizontal="left" wrapText="1" indent="1"/>
    </xf>
    <xf numFmtId="49" fontId="25" fillId="0" borderId="40">
      <alignment horizontal="center" wrapText="1"/>
    </xf>
    <xf numFmtId="0" fontId="25" fillId="0" borderId="34">
      <alignment horizontal="left" wrapText="1" indent="1"/>
    </xf>
    <xf numFmtId="0" fontId="25" fillId="0" borderId="25">
      <alignment horizontal="left" wrapText="1" indent="2"/>
    </xf>
    <xf numFmtId="0" fontId="25" fillId="0" borderId="28">
      <alignment horizontal="left" wrapText="1" indent="2"/>
    </xf>
    <xf numFmtId="49" fontId="25" fillId="0" borderId="40">
      <alignment horizontal="center"/>
    </xf>
    <xf numFmtId="0" fontId="31" fillId="0" borderId="13"/>
    <xf numFmtId="0" fontId="31" fillId="0" borderId="2"/>
    <xf numFmtId="0" fontId="28" fillId="0" borderId="17">
      <alignment horizontal="center" vertical="center" textRotation="90" wrapText="1"/>
    </xf>
    <xf numFmtId="0" fontId="25" fillId="0" borderId="16">
      <alignment horizontal="center" vertical="top" wrapText="1"/>
    </xf>
    <xf numFmtId="0" fontId="25" fillId="0" borderId="27">
      <alignment horizontal="center" vertical="top"/>
    </xf>
    <xf numFmtId="0" fontId="25" fillId="0" borderId="16">
      <alignment horizontal="center" vertical="top"/>
    </xf>
    <xf numFmtId="49" fontId="25" fillId="0" borderId="16">
      <alignment horizontal="center" vertical="top" wrapText="1"/>
    </xf>
    <xf numFmtId="0" fontId="28" fillId="0" borderId="41"/>
    <xf numFmtId="49" fontId="28" fillId="0" borderId="20">
      <alignment horizontal="center"/>
    </xf>
    <xf numFmtId="0" fontId="35" fillId="0" borderId="8"/>
    <xf numFmtId="49" fontId="36" fillId="0" borderId="42">
      <alignment horizontal="left" vertical="center" wrapText="1"/>
    </xf>
    <xf numFmtId="49" fontId="28" fillId="0" borderId="30">
      <alignment horizontal="center" vertical="center" wrapText="1"/>
    </xf>
    <xf numFmtId="49" fontId="25" fillId="0" borderId="43">
      <alignment horizontal="left" vertical="center" wrapText="1" indent="2"/>
    </xf>
    <xf numFmtId="49" fontId="25" fillId="0" borderId="26">
      <alignment horizontal="center" vertical="center" wrapText="1"/>
    </xf>
    <xf numFmtId="0" fontId="25" fillId="0" borderId="27"/>
    <xf numFmtId="4" fontId="25" fillId="0" borderId="27">
      <alignment horizontal="right"/>
    </xf>
    <xf numFmtId="4" fontId="25" fillId="0" borderId="39">
      <alignment horizontal="right"/>
    </xf>
    <xf numFmtId="49" fontId="25" fillId="0" borderId="44">
      <alignment horizontal="left" vertical="center" wrapText="1" indent="3"/>
    </xf>
    <xf numFmtId="49" fontId="25" fillId="0" borderId="40">
      <alignment horizontal="center" vertical="center" wrapText="1"/>
    </xf>
    <xf numFmtId="49" fontId="25" fillId="0" borderId="42">
      <alignment horizontal="left" vertical="center" wrapText="1" indent="3"/>
    </xf>
    <xf numFmtId="49" fontId="25" fillId="0" borderId="30">
      <alignment horizontal="center" vertical="center" wrapText="1"/>
    </xf>
    <xf numFmtId="49" fontId="25" fillId="0" borderId="45">
      <alignment horizontal="left" vertical="center" wrapText="1" indent="3"/>
    </xf>
    <xf numFmtId="0" fontId="36" fillId="0" borderId="41">
      <alignment horizontal="left" vertical="center" wrapText="1"/>
    </xf>
    <xf numFmtId="49" fontId="25" fillId="0" borderId="46">
      <alignment horizontal="center" vertical="center" wrapText="1"/>
    </xf>
    <xf numFmtId="4" fontId="25" fillId="0" borderId="4">
      <alignment horizontal="right"/>
    </xf>
    <xf numFmtId="4" fontId="25" fillId="0" borderId="47">
      <alignment horizontal="right"/>
    </xf>
    <xf numFmtId="0" fontId="28" fillId="0" borderId="13">
      <alignment horizontal="center" vertical="center" textRotation="90" wrapText="1"/>
    </xf>
    <xf numFmtId="49" fontId="25" fillId="0" borderId="13">
      <alignment horizontal="left" vertical="center" wrapText="1" indent="3"/>
    </xf>
    <xf numFmtId="49" fontId="25" fillId="0" borderId="15">
      <alignment horizontal="center" vertical="center" wrapText="1"/>
    </xf>
    <xf numFmtId="4" fontId="25" fillId="0" borderId="15">
      <alignment horizontal="right"/>
    </xf>
    <xf numFmtId="0" fontId="25" fillId="0" borderId="1">
      <alignment vertical="center"/>
    </xf>
    <xf numFmtId="49" fontId="25" fillId="0" borderId="1">
      <alignment horizontal="left" vertical="center" wrapText="1" indent="3"/>
    </xf>
    <xf numFmtId="49" fontId="25" fillId="0" borderId="1">
      <alignment horizontal="center" vertical="center" wrapText="1"/>
    </xf>
    <xf numFmtId="4" fontId="25" fillId="0" borderId="1">
      <alignment horizontal="right" shrinkToFit="1"/>
    </xf>
    <xf numFmtId="0" fontId="28" fillId="0" borderId="2">
      <alignment horizontal="center" vertical="center" textRotation="90" wrapText="1"/>
    </xf>
    <xf numFmtId="49" fontId="25" fillId="0" borderId="2">
      <alignment horizontal="left" vertical="center" wrapText="1" indent="3"/>
    </xf>
    <xf numFmtId="49" fontId="25" fillId="0" borderId="2">
      <alignment horizontal="center" vertical="center" wrapText="1"/>
    </xf>
    <xf numFmtId="4" fontId="25" fillId="0" borderId="2">
      <alignment horizontal="right"/>
    </xf>
    <xf numFmtId="49" fontId="25" fillId="0" borderId="27">
      <alignment horizontal="center" vertical="center" wrapText="1"/>
    </xf>
    <xf numFmtId="0" fontId="36" fillId="0" borderId="48">
      <alignment horizontal="left" vertical="center" wrapText="1"/>
    </xf>
    <xf numFmtId="49" fontId="28" fillId="0" borderId="20">
      <alignment horizontal="center" vertical="center" wrapText="1"/>
    </xf>
    <xf numFmtId="4" fontId="25" fillId="0" borderId="49">
      <alignment horizontal="right"/>
    </xf>
    <xf numFmtId="49" fontId="25" fillId="0" borderId="50">
      <alignment horizontal="left" vertical="center" wrapText="1" indent="2"/>
    </xf>
    <xf numFmtId="0" fontId="25" fillId="0" borderId="29"/>
    <xf numFmtId="0" fontId="25" fillId="0" borderId="22"/>
    <xf numFmtId="49" fontId="25" fillId="0" borderId="51">
      <alignment horizontal="left" vertical="center" wrapText="1" indent="3"/>
    </xf>
    <xf numFmtId="4" fontId="25" fillId="0" borderId="52">
      <alignment horizontal="right"/>
    </xf>
    <xf numFmtId="49" fontId="25" fillId="0" borderId="53">
      <alignment horizontal="left" vertical="center" wrapText="1" indent="3"/>
    </xf>
    <xf numFmtId="49" fontId="25" fillId="0" borderId="54">
      <alignment horizontal="left" vertical="center" wrapText="1" indent="3"/>
    </xf>
    <xf numFmtId="49" fontId="25" fillId="0" borderId="55">
      <alignment horizontal="center" vertical="center" wrapText="1"/>
    </xf>
    <xf numFmtId="4" fontId="25" fillId="0" borderId="56">
      <alignment horizontal="right"/>
    </xf>
    <xf numFmtId="0" fontId="28" fillId="0" borderId="13">
      <alignment horizontal="center" vertical="center" textRotation="90"/>
    </xf>
    <xf numFmtId="4" fontId="25" fillId="0" borderId="1">
      <alignment horizontal="right"/>
    </xf>
    <xf numFmtId="0" fontId="28" fillId="0" borderId="2">
      <alignment horizontal="center" vertical="center" textRotation="90"/>
    </xf>
    <xf numFmtId="0" fontId="28" fillId="0" borderId="17">
      <alignment horizontal="center" vertical="center" textRotation="90"/>
    </xf>
    <xf numFmtId="0" fontId="25" fillId="0" borderId="39"/>
    <xf numFmtId="49" fontId="25" fillId="0" borderId="57">
      <alignment horizontal="center" vertical="center" wrapText="1"/>
    </xf>
    <xf numFmtId="0" fontId="25" fillId="0" borderId="58"/>
    <xf numFmtId="0" fontId="25" fillId="0" borderId="59"/>
    <xf numFmtId="0" fontId="28" fillId="0" borderId="16">
      <alignment horizontal="center" vertical="center" textRotation="90"/>
    </xf>
    <xf numFmtId="49" fontId="36" fillId="0" borderId="48">
      <alignment horizontal="left" vertical="center" wrapText="1"/>
    </xf>
    <xf numFmtId="0" fontId="28" fillId="0" borderId="40">
      <alignment horizontal="center" vertical="center"/>
    </xf>
    <xf numFmtId="0" fontId="25" fillId="0" borderId="26">
      <alignment horizontal="center" vertical="center"/>
    </xf>
    <xf numFmtId="0" fontId="25" fillId="0" borderId="40">
      <alignment horizontal="center" vertical="center"/>
    </xf>
    <xf numFmtId="0" fontId="25" fillId="0" borderId="30">
      <alignment horizontal="center" vertical="center"/>
    </xf>
    <xf numFmtId="0" fontId="25" fillId="0" borderId="46">
      <alignment horizontal="center" vertical="center"/>
    </xf>
    <xf numFmtId="0" fontId="28" fillId="0" borderId="20">
      <alignment horizontal="center" vertical="center"/>
    </xf>
    <xf numFmtId="49" fontId="28" fillId="0" borderId="30">
      <alignment horizontal="center" vertical="center"/>
    </xf>
    <xf numFmtId="49" fontId="25" fillId="0" borderId="57">
      <alignment horizontal="center" vertical="center"/>
    </xf>
    <xf numFmtId="49" fontId="25" fillId="0" borderId="40">
      <alignment horizontal="center" vertical="center"/>
    </xf>
    <xf numFmtId="49" fontId="25" fillId="0" borderId="30">
      <alignment horizontal="center" vertical="center"/>
    </xf>
    <xf numFmtId="49" fontId="25" fillId="0" borderId="46">
      <alignment horizontal="center" vertical="center"/>
    </xf>
    <xf numFmtId="49" fontId="25" fillId="0" borderId="2">
      <alignment horizontal="center" wrapText="1"/>
    </xf>
    <xf numFmtId="0" fontId="25" fillId="0" borderId="2">
      <alignment horizontal="center"/>
    </xf>
    <xf numFmtId="49" fontId="25" fillId="0" borderId="1">
      <alignment horizontal="left"/>
    </xf>
    <xf numFmtId="0" fontId="25" fillId="0" borderId="13">
      <alignment horizontal="center"/>
    </xf>
    <xf numFmtId="49" fontId="25" fillId="0" borderId="13">
      <alignment horizontal="center"/>
    </xf>
    <xf numFmtId="0" fontId="37" fillId="0" borderId="2">
      <alignment wrapText="1"/>
    </xf>
    <xf numFmtId="0" fontId="38" fillId="0" borderId="2"/>
    <xf numFmtId="0" fontId="37" fillId="0" borderId="16">
      <alignment wrapText="1"/>
    </xf>
    <xf numFmtId="0" fontId="37" fillId="0" borderId="13">
      <alignment wrapText="1"/>
    </xf>
    <xf numFmtId="0" fontId="38" fillId="0" borderId="13"/>
    <xf numFmtId="0" fontId="35" fillId="0" borderId="1"/>
    <xf numFmtId="0" fontId="35" fillId="0" borderId="1"/>
    <xf numFmtId="0" fontId="31" fillId="3" borderId="1"/>
    <xf numFmtId="0" fontId="35" fillId="0" borderId="1"/>
    <xf numFmtId="0" fontId="1" fillId="0" borderId="1"/>
    <xf numFmtId="0" fontId="1" fillId="0" borderId="1"/>
    <xf numFmtId="0" fontId="3" fillId="0" borderId="1"/>
    <xf numFmtId="0" fontId="4" fillId="0" borderId="1">
      <alignment horizontal="center" wrapText="1"/>
    </xf>
    <xf numFmtId="0" fontId="5" fillId="0" borderId="2"/>
    <xf numFmtId="0" fontId="5" fillId="0" borderId="1"/>
    <xf numFmtId="0" fontId="6" fillId="0" borderId="1"/>
    <xf numFmtId="0" fontId="4" fillId="0" borderId="1">
      <alignment horizontal="left" wrapText="1"/>
    </xf>
    <xf numFmtId="0" fontId="7" fillId="0" borderId="1"/>
    <xf numFmtId="0" fontId="8" fillId="0" borderId="1"/>
    <xf numFmtId="0" fontId="5" fillId="0" borderId="3"/>
    <xf numFmtId="0" fontId="9" fillId="0" borderId="4">
      <alignment horizontal="center"/>
    </xf>
    <xf numFmtId="0" fontId="6" fillId="0" borderId="5"/>
    <xf numFmtId="0" fontId="9" fillId="0" borderId="1">
      <alignment horizontal="left"/>
    </xf>
    <xf numFmtId="0" fontId="10" fillId="0" borderId="1">
      <alignment horizontal="center" vertical="top"/>
    </xf>
    <xf numFmtId="49" fontId="11" fillId="0" borderId="6">
      <alignment horizontal="right"/>
    </xf>
    <xf numFmtId="49" fontId="6" fillId="0" borderId="7">
      <alignment horizontal="center"/>
    </xf>
    <xf numFmtId="0" fontId="6" fillId="0" borderId="8"/>
    <xf numFmtId="49" fontId="6" fillId="0" borderId="1"/>
    <xf numFmtId="49" fontId="9" fillId="0" borderId="1">
      <alignment horizontal="right"/>
    </xf>
    <xf numFmtId="0" fontId="9" fillId="0" borderId="1"/>
    <xf numFmtId="0" fontId="9" fillId="0" borderId="1">
      <alignment horizontal="center"/>
    </xf>
    <xf numFmtId="0" fontId="9" fillId="0" borderId="6">
      <alignment horizontal="right"/>
    </xf>
    <xf numFmtId="164" fontId="9" fillId="0" borderId="9">
      <alignment horizontal="center"/>
    </xf>
    <xf numFmtId="49" fontId="9" fillId="0" borderId="1"/>
    <xf numFmtId="0" fontId="9" fillId="0" borderId="1">
      <alignment horizontal="right"/>
    </xf>
    <xf numFmtId="0" fontId="9" fillId="0" borderId="10">
      <alignment horizontal="center"/>
    </xf>
    <xf numFmtId="0" fontId="9" fillId="0" borderId="2">
      <alignment wrapText="1"/>
    </xf>
    <xf numFmtId="49" fontId="9" fillId="0" borderId="11">
      <alignment horizontal="center"/>
    </xf>
    <xf numFmtId="0" fontId="9" fillId="0" borderId="12">
      <alignment wrapText="1"/>
    </xf>
    <xf numFmtId="49" fontId="9" fillId="0" borderId="9">
      <alignment horizontal="center"/>
    </xf>
    <xf numFmtId="0" fontId="9" fillId="0" borderId="13">
      <alignment horizontal="left"/>
    </xf>
    <xf numFmtId="49" fontId="9" fillId="0" borderId="13"/>
    <xf numFmtId="0" fontId="9" fillId="0" borderId="9">
      <alignment horizontal="center"/>
    </xf>
    <xf numFmtId="49" fontId="9" fillId="0" borderId="14">
      <alignment horizontal="center"/>
    </xf>
    <xf numFmtId="0" fontId="7" fillId="0" borderId="15"/>
    <xf numFmtId="49" fontId="9" fillId="0" borderId="16">
      <alignment horizontal="center" vertical="center" wrapText="1"/>
    </xf>
    <xf numFmtId="49" fontId="9" fillId="0" borderId="17">
      <alignment horizontal="center" vertical="center" wrapText="1"/>
    </xf>
    <xf numFmtId="49" fontId="9" fillId="0" borderId="18">
      <alignment horizontal="center" vertical="center" wrapText="1"/>
    </xf>
    <xf numFmtId="49" fontId="9" fillId="0" borderId="4">
      <alignment horizontal="center" vertical="center" wrapText="1"/>
    </xf>
    <xf numFmtId="0" fontId="9" fillId="0" borderId="19">
      <alignment horizontal="left" wrapText="1"/>
    </xf>
    <xf numFmtId="49" fontId="9" fillId="0" borderId="20">
      <alignment horizontal="center" wrapText="1"/>
    </xf>
    <xf numFmtId="49" fontId="9" fillId="0" borderId="21">
      <alignment horizontal="center"/>
    </xf>
    <xf numFmtId="4" fontId="9" fillId="0" borderId="16">
      <alignment horizontal="right"/>
    </xf>
    <xf numFmtId="4" fontId="9" fillId="0" borderId="22">
      <alignment horizontal="right"/>
    </xf>
    <xf numFmtId="0" fontId="9" fillId="0" borderId="23">
      <alignment horizontal="left" wrapText="1"/>
    </xf>
    <xf numFmtId="4" fontId="9" fillId="0" borderId="24">
      <alignment horizontal="right"/>
    </xf>
    <xf numFmtId="0" fontId="9" fillId="0" borderId="25">
      <alignment horizontal="left" wrapText="1" indent="1"/>
    </xf>
    <xf numFmtId="49" fontId="9" fillId="0" borderId="26">
      <alignment horizontal="center" wrapText="1"/>
    </xf>
    <xf numFmtId="49" fontId="9" fillId="0" borderId="27">
      <alignment horizontal="center"/>
    </xf>
    <xf numFmtId="0" fontId="9" fillId="0" borderId="28">
      <alignment horizontal="left" wrapText="1" indent="1"/>
    </xf>
    <xf numFmtId="49" fontId="9" fillId="0" borderId="29">
      <alignment horizontal="center"/>
    </xf>
    <xf numFmtId="49" fontId="9" fillId="0" borderId="5">
      <alignment horizontal="center"/>
    </xf>
    <xf numFmtId="49" fontId="9" fillId="0" borderId="1">
      <alignment horizontal="center"/>
    </xf>
    <xf numFmtId="0" fontId="9" fillId="0" borderId="22">
      <alignment horizontal="left" wrapText="1" indent="2"/>
    </xf>
    <xf numFmtId="49" fontId="9" fillId="0" borderId="30">
      <alignment horizontal="center"/>
    </xf>
    <xf numFmtId="49" fontId="9" fillId="0" borderId="16">
      <alignment horizontal="center"/>
    </xf>
    <xf numFmtId="0" fontId="9" fillId="0" borderId="31">
      <alignment horizontal="left" wrapText="1" indent="2"/>
    </xf>
    <xf numFmtId="0" fontId="9" fillId="0" borderId="15"/>
    <xf numFmtId="0" fontId="9" fillId="2" borderId="15"/>
    <xf numFmtId="0" fontId="9" fillId="2" borderId="1"/>
    <xf numFmtId="0" fontId="9" fillId="0" borderId="1">
      <alignment horizontal="left" wrapText="1"/>
    </xf>
    <xf numFmtId="49" fontId="9" fillId="0" borderId="1">
      <alignment horizontal="center" wrapText="1"/>
    </xf>
    <xf numFmtId="0" fontId="9" fillId="0" borderId="2">
      <alignment horizontal="left"/>
    </xf>
    <xf numFmtId="49" fontId="9" fillId="0" borderId="2"/>
    <xf numFmtId="0" fontId="9" fillId="0" borderId="2"/>
    <xf numFmtId="0" fontId="9" fillId="0" borderId="32">
      <alignment horizontal="left" wrapText="1"/>
    </xf>
    <xf numFmtId="49" fontId="9" fillId="0" borderId="21">
      <alignment horizontal="center" wrapText="1"/>
    </xf>
    <xf numFmtId="4" fontId="9" fillId="0" borderId="18">
      <alignment horizontal="right"/>
    </xf>
    <xf numFmtId="4" fontId="9" fillId="0" borderId="33">
      <alignment horizontal="right"/>
    </xf>
    <xf numFmtId="0" fontId="9" fillId="0" borderId="34">
      <alignment horizontal="left" wrapText="1"/>
    </xf>
    <xf numFmtId="49" fontId="9" fillId="0" borderId="30">
      <alignment horizontal="center" wrapText="1"/>
    </xf>
    <xf numFmtId="49" fontId="9" fillId="0" borderId="22">
      <alignment horizontal="center"/>
    </xf>
    <xf numFmtId="0" fontId="9" fillId="0" borderId="12"/>
    <xf numFmtId="0" fontId="9" fillId="0" borderId="35"/>
    <xf numFmtId="0" fontId="3" fillId="0" borderId="31">
      <alignment horizontal="left" wrapText="1"/>
    </xf>
    <xf numFmtId="0" fontId="9" fillId="0" borderId="36">
      <alignment horizontal="center" wrapText="1"/>
    </xf>
    <xf numFmtId="49" fontId="9" fillId="0" borderId="37">
      <alignment horizontal="center" wrapText="1"/>
    </xf>
    <xf numFmtId="4" fontId="9" fillId="0" borderId="21">
      <alignment horizontal="right"/>
    </xf>
    <xf numFmtId="4" fontId="9" fillId="0" borderId="38">
      <alignment horizontal="right"/>
    </xf>
    <xf numFmtId="0" fontId="3" fillId="0" borderId="9">
      <alignment horizontal="left" wrapText="1"/>
    </xf>
    <xf numFmtId="0" fontId="6" fillId="0" borderId="15"/>
    <xf numFmtId="0" fontId="9" fillId="0" borderId="1">
      <alignment horizontal="center" wrapText="1"/>
    </xf>
    <xf numFmtId="0" fontId="3" fillId="0" borderId="1">
      <alignment horizontal="center"/>
    </xf>
    <xf numFmtId="0" fontId="3" fillId="0" borderId="2"/>
    <xf numFmtId="49" fontId="9" fillId="0" borderId="2">
      <alignment horizontal="left"/>
    </xf>
    <xf numFmtId="49" fontId="9" fillId="0" borderId="18">
      <alignment horizontal="center"/>
    </xf>
    <xf numFmtId="0" fontId="9" fillId="0" borderId="25">
      <alignment horizontal="left" wrapText="1"/>
    </xf>
    <xf numFmtId="49" fontId="9" fillId="0" borderId="39">
      <alignment horizontal="center"/>
    </xf>
    <xf numFmtId="0" fontId="9" fillId="0" borderId="28">
      <alignment horizontal="left" wrapText="1"/>
    </xf>
    <xf numFmtId="0" fontId="6" fillId="0" borderId="27"/>
    <xf numFmtId="0" fontId="6" fillId="0" borderId="39"/>
    <xf numFmtId="0" fontId="9" fillId="0" borderId="32">
      <alignment horizontal="left" wrapText="1" indent="1"/>
    </xf>
    <xf numFmtId="49" fontId="9" fillId="0" borderId="40">
      <alignment horizontal="center" wrapText="1"/>
    </xf>
    <xf numFmtId="0" fontId="9" fillId="0" borderId="34">
      <alignment horizontal="left" wrapText="1" indent="1"/>
    </xf>
    <xf numFmtId="0" fontId="9" fillId="0" borderId="25">
      <alignment horizontal="left" wrapText="1" indent="2"/>
    </xf>
    <xf numFmtId="0" fontId="9" fillId="0" borderId="28">
      <alignment horizontal="left" wrapText="1" indent="2"/>
    </xf>
    <xf numFmtId="49" fontId="9" fillId="0" borderId="40">
      <alignment horizontal="center"/>
    </xf>
    <xf numFmtId="0" fontId="6" fillId="0" borderId="13"/>
    <xf numFmtId="0" fontId="6" fillId="0" borderId="2"/>
    <xf numFmtId="0" fontId="3" fillId="0" borderId="17">
      <alignment horizontal="center" vertical="center" textRotation="90" wrapText="1"/>
    </xf>
    <xf numFmtId="0" fontId="9" fillId="0" borderId="16">
      <alignment horizontal="center" vertical="top" wrapText="1"/>
    </xf>
    <xf numFmtId="0" fontId="9" fillId="0" borderId="27">
      <alignment horizontal="center" vertical="top"/>
    </xf>
    <xf numFmtId="0" fontId="9" fillId="0" borderId="16">
      <alignment horizontal="center" vertical="top"/>
    </xf>
    <xf numFmtId="49" fontId="9" fillId="0" borderId="16">
      <alignment horizontal="center" vertical="top" wrapText="1"/>
    </xf>
    <xf numFmtId="0" fontId="3" fillId="0" borderId="41"/>
    <xf numFmtId="49" fontId="3" fillId="0" borderId="20">
      <alignment horizontal="center"/>
    </xf>
    <xf numFmtId="0" fontId="7" fillId="0" borderId="8"/>
    <xf numFmtId="49" fontId="13" fillId="0" borderId="42">
      <alignment horizontal="left" vertical="center" wrapText="1"/>
    </xf>
    <xf numFmtId="49" fontId="3" fillId="0" borderId="30">
      <alignment horizontal="center" vertical="center" wrapText="1"/>
    </xf>
    <xf numFmtId="49" fontId="9" fillId="0" borderId="43">
      <alignment horizontal="left" vertical="center" wrapText="1" indent="2"/>
    </xf>
    <xf numFmtId="49" fontId="9" fillId="0" borderId="26">
      <alignment horizontal="center" vertical="center" wrapText="1"/>
    </xf>
    <xf numFmtId="0" fontId="9" fillId="0" borderId="27"/>
    <xf numFmtId="4" fontId="9" fillId="0" borderId="27">
      <alignment horizontal="right"/>
    </xf>
    <xf numFmtId="4" fontId="9" fillId="0" borderId="39">
      <alignment horizontal="right"/>
    </xf>
    <xf numFmtId="49" fontId="9" fillId="0" borderId="44">
      <alignment horizontal="left" vertical="center" wrapText="1" indent="3"/>
    </xf>
    <xf numFmtId="49" fontId="9" fillId="0" borderId="40">
      <alignment horizontal="center" vertical="center" wrapText="1"/>
    </xf>
    <xf numFmtId="49" fontId="9" fillId="0" borderId="42">
      <alignment horizontal="left" vertical="center" wrapText="1" indent="3"/>
    </xf>
    <xf numFmtId="49" fontId="9" fillId="0" borderId="30">
      <alignment horizontal="center" vertical="center" wrapText="1"/>
    </xf>
    <xf numFmtId="49" fontId="9" fillId="0" borderId="45">
      <alignment horizontal="left" vertical="center" wrapText="1" indent="3"/>
    </xf>
    <xf numFmtId="0" fontId="13" fillId="0" borderId="41">
      <alignment horizontal="left" vertical="center" wrapText="1"/>
    </xf>
    <xf numFmtId="49" fontId="9" fillId="0" borderId="46">
      <alignment horizontal="center" vertical="center" wrapText="1"/>
    </xf>
    <xf numFmtId="4" fontId="9" fillId="0" borderId="4">
      <alignment horizontal="right"/>
    </xf>
    <xf numFmtId="4" fontId="9" fillId="0" borderId="47">
      <alignment horizontal="right"/>
    </xf>
    <xf numFmtId="0" fontId="3" fillId="0" borderId="13">
      <alignment horizontal="center" vertical="center" textRotation="90" wrapText="1"/>
    </xf>
    <xf numFmtId="49" fontId="9" fillId="0" borderId="13">
      <alignment horizontal="left" vertical="center" wrapText="1" indent="3"/>
    </xf>
    <xf numFmtId="49" fontId="9" fillId="0" borderId="15">
      <alignment horizontal="center" vertical="center" wrapText="1"/>
    </xf>
    <xf numFmtId="4" fontId="9" fillId="0" borderId="15">
      <alignment horizontal="right"/>
    </xf>
    <xf numFmtId="0" fontId="9" fillId="0" borderId="1">
      <alignment vertical="center"/>
    </xf>
    <xf numFmtId="49" fontId="9" fillId="0" borderId="1">
      <alignment horizontal="left" vertical="center" wrapText="1" indent="3"/>
    </xf>
    <xf numFmtId="49" fontId="9" fillId="0" borderId="1">
      <alignment horizontal="center" vertical="center" wrapText="1"/>
    </xf>
    <xf numFmtId="4" fontId="9" fillId="0" borderId="1">
      <alignment horizontal="right" shrinkToFit="1"/>
    </xf>
    <xf numFmtId="0" fontId="3" fillId="0" borderId="2">
      <alignment horizontal="center" vertical="center" textRotation="90" wrapText="1"/>
    </xf>
    <xf numFmtId="49" fontId="9" fillId="0" borderId="2">
      <alignment horizontal="left" vertical="center" wrapText="1" indent="3"/>
    </xf>
    <xf numFmtId="49" fontId="9" fillId="0" borderId="2">
      <alignment horizontal="center" vertical="center" wrapText="1"/>
    </xf>
    <xf numFmtId="4" fontId="9" fillId="0" borderId="2">
      <alignment horizontal="right"/>
    </xf>
    <xf numFmtId="49" fontId="9" fillId="0" borderId="27">
      <alignment horizontal="center" vertical="center" wrapText="1"/>
    </xf>
    <xf numFmtId="0" fontId="13" fillId="0" borderId="48">
      <alignment horizontal="left" vertical="center" wrapText="1"/>
    </xf>
    <xf numFmtId="49" fontId="3" fillId="0" borderId="20">
      <alignment horizontal="center" vertical="center" wrapText="1"/>
    </xf>
    <xf numFmtId="4" fontId="9" fillId="0" borderId="49">
      <alignment horizontal="right"/>
    </xf>
    <xf numFmtId="49" fontId="9" fillId="0" borderId="50">
      <alignment horizontal="left" vertical="center" wrapText="1" indent="2"/>
    </xf>
    <xf numFmtId="0" fontId="9" fillId="0" borderId="29"/>
    <xf numFmtId="0" fontId="9" fillId="0" borderId="22"/>
    <xf numFmtId="49" fontId="9" fillId="0" borderId="51">
      <alignment horizontal="left" vertical="center" wrapText="1" indent="3"/>
    </xf>
    <xf numFmtId="4" fontId="9" fillId="0" borderId="52">
      <alignment horizontal="right"/>
    </xf>
    <xf numFmtId="49" fontId="9" fillId="0" borderId="53">
      <alignment horizontal="left" vertical="center" wrapText="1" indent="3"/>
    </xf>
    <xf numFmtId="49" fontId="9" fillId="0" borderId="54">
      <alignment horizontal="left" vertical="center" wrapText="1" indent="3"/>
    </xf>
    <xf numFmtId="49" fontId="9" fillId="0" borderId="55">
      <alignment horizontal="center" vertical="center" wrapText="1"/>
    </xf>
    <xf numFmtId="4" fontId="9" fillId="0" borderId="56">
      <alignment horizontal="right"/>
    </xf>
    <xf numFmtId="0" fontId="3" fillId="0" borderId="13">
      <alignment horizontal="center" vertical="center" textRotation="90"/>
    </xf>
    <xf numFmtId="4" fontId="9" fillId="0" borderId="1">
      <alignment horizontal="right"/>
    </xf>
    <xf numFmtId="0" fontId="3" fillId="0" borderId="2">
      <alignment horizontal="center" vertical="center" textRotation="90"/>
    </xf>
    <xf numFmtId="0" fontId="3" fillId="0" borderId="17">
      <alignment horizontal="center" vertical="center" textRotation="90"/>
    </xf>
    <xf numFmtId="0" fontId="9" fillId="0" borderId="39"/>
    <xf numFmtId="49" fontId="9" fillId="0" borderId="57">
      <alignment horizontal="center" vertical="center" wrapText="1"/>
    </xf>
    <xf numFmtId="0" fontId="9" fillId="0" borderId="58"/>
    <xf numFmtId="0" fontId="9" fillId="0" borderId="59"/>
    <xf numFmtId="0" fontId="3" fillId="0" borderId="16">
      <alignment horizontal="center" vertical="center" textRotation="90"/>
    </xf>
    <xf numFmtId="49" fontId="13" fillId="0" borderId="48">
      <alignment horizontal="left" vertical="center" wrapText="1"/>
    </xf>
    <xf numFmtId="0" fontId="3" fillId="0" borderId="40">
      <alignment horizontal="center" vertical="center"/>
    </xf>
    <xf numFmtId="0" fontId="9" fillId="0" borderId="26">
      <alignment horizontal="center" vertical="center"/>
    </xf>
    <xf numFmtId="0" fontId="9" fillId="0" borderId="40">
      <alignment horizontal="center" vertical="center"/>
    </xf>
    <xf numFmtId="0" fontId="9" fillId="0" borderId="30">
      <alignment horizontal="center" vertical="center"/>
    </xf>
    <xf numFmtId="0" fontId="9" fillId="0" borderId="46">
      <alignment horizontal="center" vertical="center"/>
    </xf>
    <xf numFmtId="0" fontId="3" fillId="0" borderId="20">
      <alignment horizontal="center" vertical="center"/>
    </xf>
    <xf numFmtId="49" fontId="3" fillId="0" borderId="30">
      <alignment horizontal="center" vertical="center"/>
    </xf>
    <xf numFmtId="49" fontId="9" fillId="0" borderId="57">
      <alignment horizontal="center" vertical="center"/>
    </xf>
    <xf numFmtId="49" fontId="9" fillId="0" borderId="40">
      <alignment horizontal="center" vertical="center"/>
    </xf>
    <xf numFmtId="49" fontId="9" fillId="0" borderId="30">
      <alignment horizontal="center" vertical="center"/>
    </xf>
    <xf numFmtId="49" fontId="9" fillId="0" borderId="46">
      <alignment horizontal="center" vertical="center"/>
    </xf>
    <xf numFmtId="49" fontId="9" fillId="0" borderId="2">
      <alignment horizontal="center" wrapText="1"/>
    </xf>
    <xf numFmtId="0" fontId="9" fillId="0" borderId="2">
      <alignment horizontal="center"/>
    </xf>
    <xf numFmtId="49" fontId="9" fillId="0" borderId="1">
      <alignment horizontal="left"/>
    </xf>
    <xf numFmtId="0" fontId="9" fillId="0" borderId="13">
      <alignment horizontal="center"/>
    </xf>
    <xf numFmtId="49" fontId="9" fillId="0" borderId="13">
      <alignment horizontal="center"/>
    </xf>
    <xf numFmtId="0" fontId="14" fillId="0" borderId="2">
      <alignment wrapText="1"/>
    </xf>
    <xf numFmtId="0" fontId="15" fillId="0" borderId="2"/>
    <xf numFmtId="0" fontId="14" fillId="0" borderId="16">
      <alignment wrapText="1"/>
    </xf>
    <xf numFmtId="0" fontId="14" fillId="0" borderId="13">
      <alignment wrapText="1"/>
    </xf>
    <xf numFmtId="0" fontId="15" fillId="0" borderId="13"/>
    <xf numFmtId="0" fontId="7" fillId="0" borderId="1"/>
    <xf numFmtId="0" fontId="7" fillId="0" borderId="1"/>
    <xf numFmtId="0" fontId="6" fillId="3" borderId="1"/>
    <xf numFmtId="0" fontId="7" fillId="0" borderId="1"/>
    <xf numFmtId="0" fontId="1" fillId="5" borderId="64" applyNumberFormat="0" applyFont="0" applyAlignment="0" applyProtection="0"/>
    <xf numFmtId="0" fontId="1" fillId="0" borderId="1"/>
    <xf numFmtId="0" fontId="40" fillId="0" borderId="1"/>
    <xf numFmtId="0" fontId="9" fillId="0" borderId="22">
      <alignment horizontal="left" wrapText="1" indent="2"/>
    </xf>
    <xf numFmtId="0" fontId="3" fillId="0" borderId="1"/>
    <xf numFmtId="0" fontId="4" fillId="0" borderId="1">
      <alignment horizontal="center" wrapText="1"/>
    </xf>
    <xf numFmtId="0" fontId="5" fillId="0" borderId="2"/>
    <xf numFmtId="0" fontId="5" fillId="0" borderId="1"/>
    <xf numFmtId="0" fontId="6" fillId="0" borderId="1"/>
    <xf numFmtId="0" fontId="4" fillId="0" borderId="1">
      <alignment horizontal="left" wrapText="1"/>
    </xf>
    <xf numFmtId="0" fontId="8" fillId="0" borderId="1"/>
    <xf numFmtId="0" fontId="5" fillId="0" borderId="3"/>
    <xf numFmtId="0" fontId="9" fillId="0" borderId="4">
      <alignment horizontal="center"/>
    </xf>
    <xf numFmtId="0" fontId="6" fillId="0" borderId="5"/>
    <xf numFmtId="0" fontId="9" fillId="0" borderId="1">
      <alignment horizontal="left"/>
    </xf>
    <xf numFmtId="0" fontId="10" fillId="0" borderId="1">
      <alignment horizontal="center" vertical="top"/>
    </xf>
    <xf numFmtId="49" fontId="11" fillId="0" borderId="6">
      <alignment horizontal="right"/>
    </xf>
    <xf numFmtId="49" fontId="6" fillId="0" borderId="7">
      <alignment horizontal="center"/>
    </xf>
    <xf numFmtId="0" fontId="6" fillId="0" borderId="8"/>
    <xf numFmtId="49" fontId="6" fillId="0" borderId="1"/>
    <xf numFmtId="49" fontId="9" fillId="0" borderId="1">
      <alignment horizontal="right"/>
    </xf>
    <xf numFmtId="0" fontId="9" fillId="0" borderId="1"/>
    <xf numFmtId="0" fontId="9" fillId="0" borderId="1">
      <alignment horizontal="center"/>
    </xf>
    <xf numFmtId="0" fontId="9" fillId="0" borderId="6">
      <alignment horizontal="right"/>
    </xf>
    <xf numFmtId="164" fontId="9" fillId="0" borderId="9">
      <alignment horizontal="center"/>
    </xf>
    <xf numFmtId="49" fontId="9" fillId="0" borderId="1"/>
    <xf numFmtId="0" fontId="9" fillId="0" borderId="1">
      <alignment horizontal="right"/>
    </xf>
    <xf numFmtId="0" fontId="9" fillId="0" borderId="10">
      <alignment horizontal="center"/>
    </xf>
    <xf numFmtId="0" fontId="9" fillId="0" borderId="2">
      <alignment wrapText="1"/>
    </xf>
    <xf numFmtId="49" fontId="9" fillId="0" borderId="11">
      <alignment horizontal="center"/>
    </xf>
    <xf numFmtId="0" fontId="9" fillId="0" borderId="12">
      <alignment wrapText="1"/>
    </xf>
    <xf numFmtId="49" fontId="9" fillId="0" borderId="9">
      <alignment horizontal="center"/>
    </xf>
    <xf numFmtId="0" fontId="9" fillId="0" borderId="13">
      <alignment horizontal="left"/>
    </xf>
    <xf numFmtId="49" fontId="9" fillId="0" borderId="13"/>
    <xf numFmtId="0" fontId="9" fillId="0" borderId="9">
      <alignment horizontal="center"/>
    </xf>
    <xf numFmtId="49" fontId="9" fillId="0" borderId="14">
      <alignment horizontal="center"/>
    </xf>
    <xf numFmtId="0" fontId="7" fillId="0" borderId="1"/>
    <xf numFmtId="0" fontId="7" fillId="0" borderId="15"/>
    <xf numFmtId="49" fontId="9" fillId="0" borderId="16">
      <alignment horizontal="center" vertical="center" wrapText="1"/>
    </xf>
    <xf numFmtId="49" fontId="9" fillId="0" borderId="4">
      <alignment horizontal="center" vertical="center" wrapText="1"/>
    </xf>
    <xf numFmtId="0" fontId="9" fillId="0" borderId="19">
      <alignment horizontal="left" wrapText="1"/>
    </xf>
    <xf numFmtId="49" fontId="9" fillId="0" borderId="20">
      <alignment horizontal="center" wrapText="1"/>
    </xf>
    <xf numFmtId="49" fontId="9" fillId="0" borderId="21">
      <alignment horizontal="center"/>
    </xf>
    <xf numFmtId="4" fontId="9" fillId="0" borderId="16">
      <alignment horizontal="right"/>
    </xf>
    <xf numFmtId="4" fontId="9" fillId="0" borderId="22">
      <alignment horizontal="right"/>
    </xf>
    <xf numFmtId="0" fontId="9" fillId="0" borderId="23">
      <alignment horizontal="left" wrapText="1"/>
    </xf>
    <xf numFmtId="0" fontId="9" fillId="0" borderId="25">
      <alignment horizontal="left" wrapText="1" indent="1"/>
    </xf>
    <xf numFmtId="49" fontId="9" fillId="0" borderId="26">
      <alignment horizontal="center" wrapText="1"/>
    </xf>
    <xf numFmtId="49" fontId="9" fillId="0" borderId="27">
      <alignment horizontal="center"/>
    </xf>
    <xf numFmtId="49" fontId="9" fillId="0" borderId="39">
      <alignment horizontal="center"/>
    </xf>
    <xf numFmtId="0" fontId="9" fillId="0" borderId="28">
      <alignment horizontal="left" wrapText="1" indent="1"/>
    </xf>
    <xf numFmtId="49" fontId="9" fillId="0" borderId="30">
      <alignment horizontal="center"/>
    </xf>
    <xf numFmtId="49" fontId="9" fillId="0" borderId="16">
      <alignment horizontal="center"/>
    </xf>
    <xf numFmtId="0" fontId="9" fillId="0" borderId="31">
      <alignment horizontal="left" wrapText="1" indent="2"/>
    </xf>
    <xf numFmtId="0" fontId="9" fillId="0" borderId="15"/>
    <xf numFmtId="0" fontId="9" fillId="2" borderId="15"/>
    <xf numFmtId="0" fontId="9" fillId="2" borderId="1"/>
    <xf numFmtId="0" fontId="9" fillId="0" borderId="1">
      <alignment horizontal="left" wrapText="1"/>
    </xf>
    <xf numFmtId="49" fontId="9" fillId="0" borderId="1">
      <alignment horizontal="center" wrapText="1"/>
    </xf>
    <xf numFmtId="49" fontId="9" fillId="0" borderId="1">
      <alignment horizontal="center"/>
    </xf>
    <xf numFmtId="0" fontId="9" fillId="0" borderId="2">
      <alignment horizontal="left"/>
    </xf>
    <xf numFmtId="49" fontId="9" fillId="0" borderId="2"/>
    <xf numFmtId="0" fontId="9" fillId="0" borderId="2"/>
    <xf numFmtId="0" fontId="6" fillId="0" borderId="2"/>
    <xf numFmtId="0" fontId="9" fillId="0" borderId="32">
      <alignment horizontal="left" wrapText="1"/>
    </xf>
    <xf numFmtId="49" fontId="9" fillId="0" borderId="21">
      <alignment horizontal="center" wrapText="1"/>
    </xf>
    <xf numFmtId="4" fontId="9" fillId="0" borderId="18">
      <alignment horizontal="right"/>
    </xf>
    <xf numFmtId="4" fontId="9" fillId="0" borderId="33">
      <alignment horizontal="right"/>
    </xf>
    <xf numFmtId="0" fontId="9" fillId="0" borderId="34">
      <alignment horizontal="left" wrapText="1"/>
    </xf>
    <xf numFmtId="49" fontId="9" fillId="0" borderId="30">
      <alignment horizontal="center" wrapText="1"/>
    </xf>
    <xf numFmtId="49" fontId="9" fillId="0" borderId="22">
      <alignment horizontal="center"/>
    </xf>
    <xf numFmtId="0" fontId="9" fillId="0" borderId="12"/>
    <xf numFmtId="0" fontId="9" fillId="0" borderId="35"/>
    <xf numFmtId="0" fontId="3" fillId="0" borderId="31">
      <alignment horizontal="left" wrapText="1"/>
    </xf>
    <xf numFmtId="0" fontId="9" fillId="0" borderId="36">
      <alignment horizontal="center" wrapText="1"/>
    </xf>
    <xf numFmtId="49" fontId="9" fillId="0" borderId="37">
      <alignment horizontal="center" wrapText="1"/>
    </xf>
    <xf numFmtId="4" fontId="9" fillId="0" borderId="21">
      <alignment horizontal="right"/>
    </xf>
    <xf numFmtId="4" fontId="9" fillId="0" borderId="38">
      <alignment horizontal="right"/>
    </xf>
    <xf numFmtId="0" fontId="3" fillId="0" borderId="9">
      <alignment horizontal="left" wrapText="1"/>
    </xf>
    <xf numFmtId="0" fontId="6" fillId="0" borderId="15"/>
    <xf numFmtId="0" fontId="9" fillId="0" borderId="1">
      <alignment horizontal="center" wrapText="1"/>
    </xf>
    <xf numFmtId="0" fontId="3" fillId="0" borderId="1">
      <alignment horizontal="center"/>
    </xf>
    <xf numFmtId="0" fontId="3" fillId="0" borderId="2"/>
    <xf numFmtId="49" fontId="9" fillId="0" borderId="2">
      <alignment horizontal="left"/>
    </xf>
    <xf numFmtId="0" fontId="9" fillId="0" borderId="25">
      <alignment horizontal="left" wrapText="1"/>
    </xf>
    <xf numFmtId="0" fontId="9" fillId="0" borderId="28">
      <alignment horizontal="left" wrapText="1"/>
    </xf>
    <xf numFmtId="0" fontId="6" fillId="0" borderId="27"/>
    <xf numFmtId="0" fontId="6" fillId="0" borderId="39"/>
    <xf numFmtId="0" fontId="9" fillId="0" borderId="32">
      <alignment horizontal="left" wrapText="1" indent="1"/>
    </xf>
    <xf numFmtId="49" fontId="9" fillId="0" borderId="40">
      <alignment horizontal="center" wrapText="1"/>
    </xf>
    <xf numFmtId="49" fontId="9" fillId="0" borderId="18">
      <alignment horizontal="center"/>
    </xf>
    <xf numFmtId="0" fontId="9" fillId="0" borderId="34">
      <alignment horizontal="left" wrapText="1" indent="1"/>
    </xf>
    <xf numFmtId="0" fontId="9" fillId="0" borderId="25">
      <alignment horizontal="left" wrapText="1" indent="2"/>
    </xf>
    <xf numFmtId="0" fontId="9" fillId="0" borderId="28">
      <alignment horizontal="left" wrapText="1" indent="2"/>
    </xf>
    <xf numFmtId="49" fontId="9" fillId="0" borderId="40">
      <alignment horizontal="center"/>
    </xf>
    <xf numFmtId="0" fontId="6" fillId="0" borderId="13"/>
    <xf numFmtId="0" fontId="3" fillId="0" borderId="17">
      <alignment horizontal="center" vertical="center" textRotation="90" wrapText="1"/>
    </xf>
    <xf numFmtId="0" fontId="9" fillId="0" borderId="16">
      <alignment horizontal="center" vertical="top" wrapText="1"/>
    </xf>
    <xf numFmtId="0" fontId="9" fillId="0" borderId="16">
      <alignment horizontal="center" vertical="top"/>
    </xf>
    <xf numFmtId="49" fontId="9" fillId="0" borderId="16">
      <alignment horizontal="center" vertical="top" wrapText="1"/>
    </xf>
    <xf numFmtId="0" fontId="3" fillId="0" borderId="41"/>
    <xf numFmtId="49" fontId="3" fillId="0" borderId="20">
      <alignment horizontal="center"/>
    </xf>
    <xf numFmtId="0" fontId="7" fillId="0" borderId="8"/>
    <xf numFmtId="49" fontId="13" fillId="0" borderId="42">
      <alignment horizontal="left" vertical="center" wrapText="1"/>
    </xf>
    <xf numFmtId="49" fontId="3" fillId="0" borderId="30">
      <alignment horizontal="center" vertical="center" wrapText="1"/>
    </xf>
    <xf numFmtId="49" fontId="9" fillId="0" borderId="43">
      <alignment horizontal="left" vertical="center" wrapText="1" indent="2"/>
    </xf>
    <xf numFmtId="49" fontId="9" fillId="0" borderId="26">
      <alignment horizontal="center" vertical="center" wrapText="1"/>
    </xf>
    <xf numFmtId="0" fontId="9" fillId="0" borderId="27"/>
    <xf numFmtId="4" fontId="9" fillId="0" borderId="27">
      <alignment horizontal="right"/>
    </xf>
    <xf numFmtId="4" fontId="9" fillId="0" borderId="39">
      <alignment horizontal="right"/>
    </xf>
    <xf numFmtId="49" fontId="9" fillId="0" borderId="44">
      <alignment horizontal="left" vertical="center" wrapText="1" indent="3"/>
    </xf>
    <xf numFmtId="49" fontId="9" fillId="0" borderId="40">
      <alignment horizontal="center" vertical="center" wrapText="1"/>
    </xf>
    <xf numFmtId="49" fontId="9" fillId="0" borderId="42">
      <alignment horizontal="left" vertical="center" wrapText="1" indent="3"/>
    </xf>
    <xf numFmtId="49" fontId="9" fillId="0" borderId="30">
      <alignment horizontal="center" vertical="center" wrapText="1"/>
    </xf>
    <xf numFmtId="49" fontId="9" fillId="0" borderId="45">
      <alignment horizontal="left" vertical="center" wrapText="1" indent="3"/>
    </xf>
    <xf numFmtId="0" fontId="13" fillId="0" borderId="41">
      <alignment horizontal="left" vertical="center" wrapText="1"/>
    </xf>
    <xf numFmtId="49" fontId="9" fillId="0" borderId="46">
      <alignment horizontal="center" vertical="center" wrapText="1"/>
    </xf>
    <xf numFmtId="4" fontId="9" fillId="0" borderId="4">
      <alignment horizontal="right"/>
    </xf>
    <xf numFmtId="4" fontId="9" fillId="0" borderId="47">
      <alignment horizontal="right"/>
    </xf>
    <xf numFmtId="0" fontId="3" fillId="0" borderId="13">
      <alignment horizontal="center" vertical="center" textRotation="90" wrapText="1"/>
    </xf>
    <xf numFmtId="49" fontId="9" fillId="0" borderId="13">
      <alignment horizontal="left" vertical="center" wrapText="1" indent="3"/>
    </xf>
    <xf numFmtId="49" fontId="9" fillId="0" borderId="15">
      <alignment horizontal="center" vertical="center" wrapText="1"/>
    </xf>
    <xf numFmtId="4" fontId="9" fillId="0" borderId="15">
      <alignment horizontal="right"/>
    </xf>
    <xf numFmtId="0" fontId="9" fillId="0" borderId="1">
      <alignment vertical="center"/>
    </xf>
    <xf numFmtId="49" fontId="9" fillId="0" borderId="1">
      <alignment horizontal="left" vertical="center" wrapText="1" indent="3"/>
    </xf>
    <xf numFmtId="49" fontId="9" fillId="0" borderId="1">
      <alignment horizontal="center" vertical="center" wrapText="1"/>
    </xf>
    <xf numFmtId="4" fontId="9" fillId="0" borderId="1">
      <alignment horizontal="right" shrinkToFit="1"/>
    </xf>
    <xf numFmtId="0" fontId="3" fillId="0" borderId="2">
      <alignment horizontal="center" vertical="center" textRotation="90" wrapText="1"/>
    </xf>
    <xf numFmtId="49" fontId="9" fillId="0" borderId="2">
      <alignment horizontal="left" vertical="center" wrapText="1" indent="3"/>
    </xf>
    <xf numFmtId="49" fontId="9" fillId="0" borderId="2">
      <alignment horizontal="center" vertical="center" wrapText="1"/>
    </xf>
    <xf numFmtId="4" fontId="9" fillId="0" borderId="2">
      <alignment horizontal="right"/>
    </xf>
    <xf numFmtId="49" fontId="3" fillId="0" borderId="20">
      <alignment horizontal="center" vertical="center" wrapText="1"/>
    </xf>
    <xf numFmtId="0" fontId="9" fillId="0" borderId="39"/>
    <xf numFmtId="0" fontId="3" fillId="0" borderId="13">
      <alignment horizontal="center" vertical="center" textRotation="90"/>
    </xf>
    <xf numFmtId="0" fontId="3" fillId="0" borderId="2">
      <alignment horizontal="center" vertical="center" textRotation="90"/>
    </xf>
    <xf numFmtId="0" fontId="3" fillId="0" borderId="17">
      <alignment horizontal="center" vertical="center" textRotation="90"/>
    </xf>
    <xf numFmtId="49" fontId="13" fillId="0" borderId="41">
      <alignment horizontal="left" vertical="center" wrapText="1"/>
    </xf>
    <xf numFmtId="0" fontId="3" fillId="0" borderId="16">
      <alignment horizontal="center" vertical="center" textRotation="90"/>
    </xf>
    <xf numFmtId="0" fontId="3" fillId="0" borderId="20">
      <alignment horizontal="center" vertical="center"/>
    </xf>
    <xf numFmtId="0" fontId="9" fillId="0" borderId="42">
      <alignment horizontal="left" vertical="center" wrapText="1"/>
    </xf>
    <xf numFmtId="0" fontId="9" fillId="0" borderId="26">
      <alignment horizontal="center" vertical="center"/>
    </xf>
    <xf numFmtId="0" fontId="9" fillId="0" borderId="40">
      <alignment horizontal="center" vertical="center"/>
    </xf>
    <xf numFmtId="0" fontId="9" fillId="0" borderId="30">
      <alignment horizontal="center" vertical="center"/>
    </xf>
    <xf numFmtId="0" fontId="9" fillId="0" borderId="45">
      <alignment horizontal="left" vertical="center" wrapText="1"/>
    </xf>
    <xf numFmtId="0" fontId="3" fillId="0" borderId="30">
      <alignment horizontal="center" vertical="center"/>
    </xf>
    <xf numFmtId="0" fontId="9" fillId="0" borderId="46">
      <alignment horizontal="center" vertical="center"/>
    </xf>
    <xf numFmtId="49" fontId="3" fillId="0" borderId="20">
      <alignment horizontal="center" vertical="center"/>
    </xf>
    <xf numFmtId="49" fontId="9" fillId="0" borderId="42">
      <alignment horizontal="left" vertical="center" wrapText="1"/>
    </xf>
    <xf numFmtId="49" fontId="9" fillId="0" borderId="26">
      <alignment horizontal="center" vertical="center"/>
    </xf>
    <xf numFmtId="49" fontId="9" fillId="0" borderId="40">
      <alignment horizontal="center" vertical="center"/>
    </xf>
    <xf numFmtId="49" fontId="9" fillId="0" borderId="30">
      <alignment horizontal="center" vertical="center"/>
    </xf>
    <xf numFmtId="49" fontId="9" fillId="0" borderId="45">
      <alignment horizontal="left" vertical="center" wrapText="1"/>
    </xf>
    <xf numFmtId="49" fontId="9" fillId="0" borderId="46">
      <alignment horizontal="center" vertical="center"/>
    </xf>
    <xf numFmtId="49" fontId="9" fillId="0" borderId="2">
      <alignment horizontal="center" wrapText="1"/>
    </xf>
    <xf numFmtId="0" fontId="9" fillId="0" borderId="2">
      <alignment horizontal="center"/>
    </xf>
    <xf numFmtId="49" fontId="9" fillId="0" borderId="1">
      <alignment horizontal="left"/>
    </xf>
    <xf numFmtId="0" fontId="9" fillId="0" borderId="13">
      <alignment horizontal="center"/>
    </xf>
    <xf numFmtId="49" fontId="9" fillId="0" borderId="13">
      <alignment horizontal="center"/>
    </xf>
    <xf numFmtId="0" fontId="14" fillId="0" borderId="2">
      <alignment wrapText="1"/>
    </xf>
    <xf numFmtId="0" fontId="15" fillId="0" borderId="2"/>
    <xf numFmtId="0" fontId="14" fillId="0" borderId="16">
      <alignment wrapText="1"/>
    </xf>
    <xf numFmtId="0" fontId="14" fillId="0" borderId="13">
      <alignment wrapText="1"/>
    </xf>
    <xf numFmtId="0" fontId="15" fillId="0" borderId="13"/>
    <xf numFmtId="0" fontId="7" fillId="0" borderId="1"/>
    <xf numFmtId="0" fontId="7" fillId="0" borderId="1"/>
    <xf numFmtId="0" fontId="6" fillId="3" borderId="1"/>
    <xf numFmtId="0" fontId="7" fillId="0" borderId="1"/>
    <xf numFmtId="49" fontId="9" fillId="0" borderId="18">
      <alignment horizontal="center"/>
    </xf>
    <xf numFmtId="0" fontId="31" fillId="0" borderId="65">
      <alignment horizontal="left" vertical="top" wrapText="1"/>
    </xf>
  </cellStyleXfs>
  <cellXfs count="22">
    <xf numFmtId="0" fontId="0" fillId="0" borderId="0" xfId="0"/>
    <xf numFmtId="0" fontId="0" fillId="0" borderId="0" xfId="0" applyProtection="1">
      <protection locked="0"/>
    </xf>
    <xf numFmtId="0" fontId="3" fillId="0" borderId="1" xfId="1" applyNumberFormat="1" applyProtection="1"/>
    <xf numFmtId="0" fontId="7" fillId="0" borderId="1" xfId="7" applyNumberFormat="1" applyProtection="1"/>
    <xf numFmtId="0" fontId="9" fillId="0" borderId="1" xfId="12" applyNumberFormat="1" applyProtection="1">
      <alignment horizontal="left"/>
    </xf>
    <xf numFmtId="0" fontId="9" fillId="0" borderId="1" xfId="19" applyNumberFormat="1" applyProtection="1"/>
    <xf numFmtId="0" fontId="4" fillId="0" borderId="1" xfId="2" applyAlignment="1">
      <alignment wrapText="1"/>
    </xf>
    <xf numFmtId="0" fontId="9" fillId="0" borderId="1" xfId="57" applyNumberFormat="1" applyBorder="1" applyProtection="1"/>
    <xf numFmtId="4" fontId="19" fillId="0" borderId="60" xfId="42" applyNumberFormat="1" applyFont="1" applyBorder="1" applyProtection="1">
      <alignment horizontal="right"/>
    </xf>
    <xf numFmtId="49" fontId="19" fillId="0" borderId="60" xfId="55" applyNumberFormat="1" applyFont="1" applyBorder="1" applyProtection="1">
      <alignment horizontal="center"/>
    </xf>
    <xf numFmtId="49" fontId="23" fillId="0" borderId="60" xfId="186" applyNumberFormat="1" applyFont="1" applyFill="1" applyBorder="1" applyAlignment="1">
      <alignment horizontal="center" vertical="center" wrapText="1"/>
    </xf>
    <xf numFmtId="0" fontId="19" fillId="0" borderId="60" xfId="53" applyNumberFormat="1" applyFont="1" applyBorder="1" applyAlignment="1" applyProtection="1">
      <alignment horizontal="left" vertical="top" wrapText="1"/>
    </xf>
    <xf numFmtId="4" fontId="27" fillId="0" borderId="60" xfId="42" applyNumberFormat="1" applyFont="1" applyBorder="1" applyProtection="1">
      <alignment horizontal="right"/>
    </xf>
    <xf numFmtId="4" fontId="27" fillId="0" borderId="60" xfId="42" applyNumberFormat="1" applyFont="1" applyBorder="1" applyAlignment="1" applyProtection="1">
      <alignment horizontal="right" vertical="center"/>
    </xf>
    <xf numFmtId="49" fontId="27" fillId="0" borderId="60" xfId="55" applyNumberFormat="1" applyFont="1" applyBorder="1" applyProtection="1">
      <alignment horizontal="center"/>
    </xf>
    <xf numFmtId="0" fontId="27" fillId="0" borderId="60" xfId="53" applyNumberFormat="1" applyFont="1" applyBorder="1" applyAlignment="1" applyProtection="1">
      <alignment horizontal="left" vertical="top" wrapText="1"/>
    </xf>
    <xf numFmtId="49" fontId="19" fillId="0" borderId="1" xfId="23" applyNumberFormat="1" applyFont="1" applyAlignment="1" applyProtection="1">
      <alignment horizontal="right" vertical="center"/>
    </xf>
    <xf numFmtId="4" fontId="23" fillId="0" borderId="63" xfId="1683" applyNumberFormat="1" applyFont="1" applyFill="1" applyBorder="1" applyAlignment="1">
      <alignment horizontal="center" vertical="center" wrapText="1"/>
    </xf>
    <xf numFmtId="49" fontId="23" fillId="0" borderId="63" xfId="1683" applyNumberFormat="1" applyFont="1" applyFill="1" applyBorder="1" applyAlignment="1">
      <alignment horizontal="center" vertical="center" wrapText="1"/>
    </xf>
    <xf numFmtId="0" fontId="27" fillId="0" borderId="61" xfId="39" applyNumberFormat="1" applyFont="1" applyBorder="1" applyAlignment="1" applyProtection="1">
      <alignment horizontal="left" vertical="center" wrapText="1"/>
    </xf>
    <xf numFmtId="0" fontId="27" fillId="0" borderId="62" xfId="39" applyNumberFormat="1" applyFont="1" applyBorder="1" applyAlignment="1" applyProtection="1">
      <alignment horizontal="left" vertical="center" wrapText="1"/>
    </xf>
    <xf numFmtId="0" fontId="39" fillId="0" borderId="1" xfId="2" applyFont="1" applyAlignment="1">
      <alignment horizontal="center" vertical="center" wrapText="1"/>
    </xf>
  </cellXfs>
  <cellStyles count="2036">
    <cellStyle name="br" xfId="181"/>
    <cellStyle name="br 2" xfId="360"/>
    <cellStyle name="col" xfId="180"/>
    <cellStyle name="col 2" xfId="359"/>
    <cellStyle name="ex73" xfId="2035"/>
    <cellStyle name="style0" xfId="182"/>
    <cellStyle name="style0 2" xfId="701"/>
    <cellStyle name="style0 2 2" xfId="1499"/>
    <cellStyle name="style0 3" xfId="882"/>
    <cellStyle name="style0 3 2" xfId="1679"/>
    <cellStyle name="style0 4" xfId="1064"/>
    <cellStyle name="style0 4 2" xfId="2030"/>
    <cellStyle name="style0 5" xfId="1246"/>
    <cellStyle name="style0 5 2" xfId="1863"/>
    <cellStyle name="style0 6" xfId="361"/>
    <cellStyle name="td" xfId="183"/>
    <cellStyle name="td 2" xfId="700"/>
    <cellStyle name="td 2 2" xfId="1498"/>
    <cellStyle name="td 3" xfId="883"/>
    <cellStyle name="td 3 2" xfId="1680"/>
    <cellStyle name="td 4" xfId="1065"/>
    <cellStyle name="td 4 2" xfId="2031"/>
    <cellStyle name="td 5" xfId="1247"/>
    <cellStyle name="td 5 2" xfId="1864"/>
    <cellStyle name="td 6" xfId="362"/>
    <cellStyle name="tr" xfId="179"/>
    <cellStyle name="tr 2" xfId="358"/>
    <cellStyle name="xl100" xfId="64"/>
    <cellStyle name="xl100 2" xfId="428"/>
    <cellStyle name="xl100 2 2" xfId="1382"/>
    <cellStyle name="xl100 3" xfId="568"/>
    <cellStyle name="xl100 4" xfId="767"/>
    <cellStyle name="xl100 4 2" xfId="1564"/>
    <cellStyle name="xl100 5" xfId="949"/>
    <cellStyle name="xl100 5 2" xfId="1949"/>
    <cellStyle name="xl100 6" xfId="1131"/>
    <cellStyle name="xl100 6 2" xfId="1748"/>
    <cellStyle name="xl100 7" xfId="277"/>
    <cellStyle name="xl101" xfId="69"/>
    <cellStyle name="xl101 2" xfId="433"/>
    <cellStyle name="xl101 2 2" xfId="1387"/>
    <cellStyle name="xl101 3" xfId="574"/>
    <cellStyle name="xl101 4" xfId="772"/>
    <cellStyle name="xl101 4 2" xfId="1569"/>
    <cellStyle name="xl101 5" xfId="954"/>
    <cellStyle name="xl101 5 2" xfId="1955"/>
    <cellStyle name="xl101 6" xfId="1136"/>
    <cellStyle name="xl101 6 2" xfId="1753"/>
    <cellStyle name="xl101 7" xfId="1298"/>
    <cellStyle name="xl101 8" xfId="283"/>
    <cellStyle name="xl102" xfId="79"/>
    <cellStyle name="xl102 2" xfId="443"/>
    <cellStyle name="xl102 3" xfId="702"/>
    <cellStyle name="xl102 3 2" xfId="1500"/>
    <cellStyle name="xl102 4" xfId="782"/>
    <cellStyle name="xl102 4 2" xfId="1579"/>
    <cellStyle name="xl102 5" xfId="964"/>
    <cellStyle name="xl102 5 2" xfId="1951"/>
    <cellStyle name="xl102 6" xfId="1146"/>
    <cellStyle name="xl102 6 2" xfId="1763"/>
    <cellStyle name="xl102 7" xfId="1296"/>
    <cellStyle name="xl102 8" xfId="279"/>
    <cellStyle name="xl103" xfId="83"/>
    <cellStyle name="xl103 2" xfId="447"/>
    <cellStyle name="xl103 3" xfId="695"/>
    <cellStyle name="xl103 3 2" xfId="1494"/>
    <cellStyle name="xl103 4" xfId="786"/>
    <cellStyle name="xl103 4 2" xfId="1583"/>
    <cellStyle name="xl103 5" xfId="968"/>
    <cellStyle name="xl103 5 2" xfId="1959"/>
    <cellStyle name="xl103 6" xfId="1150"/>
    <cellStyle name="xl103 6 2" xfId="1767"/>
    <cellStyle name="xl103 7" xfId="1302"/>
    <cellStyle name="xl103 8" xfId="287"/>
    <cellStyle name="xl104" xfId="91"/>
    <cellStyle name="xl104 2" xfId="455"/>
    <cellStyle name="xl104 2 2" xfId="1402"/>
    <cellStyle name="xl104 3" xfId="657"/>
    <cellStyle name="xl104 4" xfId="794"/>
    <cellStyle name="xl104 4 2" xfId="1591"/>
    <cellStyle name="xl104 5" xfId="976"/>
    <cellStyle name="xl104 5 2" xfId="1962"/>
    <cellStyle name="xl104 6" xfId="1158"/>
    <cellStyle name="xl104 6 2" xfId="1775"/>
    <cellStyle name="xl104 7" xfId="290"/>
    <cellStyle name="xl105" xfId="86"/>
    <cellStyle name="xl105 2" xfId="450"/>
    <cellStyle name="xl105 2 2" xfId="1399"/>
    <cellStyle name="xl105 3" xfId="632"/>
    <cellStyle name="xl105 4" xfId="789"/>
    <cellStyle name="xl105 4 2" xfId="1586"/>
    <cellStyle name="xl105 5" xfId="971"/>
    <cellStyle name="xl105 5 2" xfId="1947"/>
    <cellStyle name="xl105 6" xfId="1153"/>
    <cellStyle name="xl105 6 2" xfId="1770"/>
    <cellStyle name="xl105 7" xfId="1294"/>
    <cellStyle name="xl105 8" xfId="275"/>
    <cellStyle name="xl106" xfId="94"/>
    <cellStyle name="xl106 2" xfId="458"/>
    <cellStyle name="xl106 2 2" xfId="1405"/>
    <cellStyle name="xl106 3" xfId="692"/>
    <cellStyle name="xl106 4" xfId="797"/>
    <cellStyle name="xl106 4 2" xfId="1594"/>
    <cellStyle name="xl106 5" xfId="979"/>
    <cellStyle name="xl106 5 2" xfId="1950"/>
    <cellStyle name="xl106 6" xfId="1161"/>
    <cellStyle name="xl106 6 2" xfId="1778"/>
    <cellStyle name="xl106 7" xfId="1295"/>
    <cellStyle name="xl106 8" xfId="278"/>
    <cellStyle name="xl107" xfId="97"/>
    <cellStyle name="xl107 2" xfId="461"/>
    <cellStyle name="xl107 3" xfId="694"/>
    <cellStyle name="xl107 3 2" xfId="1493"/>
    <cellStyle name="xl107 4" xfId="800"/>
    <cellStyle name="xl107 4 2" xfId="1597"/>
    <cellStyle name="xl107 5" xfId="982"/>
    <cellStyle name="xl107 5 2" xfId="1956"/>
    <cellStyle name="xl107 6" xfId="1164"/>
    <cellStyle name="xl107 6 2" xfId="1781"/>
    <cellStyle name="xl107 7" xfId="1299"/>
    <cellStyle name="xl107 8" xfId="284"/>
    <cellStyle name="xl108" xfId="81"/>
    <cellStyle name="xl108 2" xfId="445"/>
    <cellStyle name="xl108 2 2" xfId="1396"/>
    <cellStyle name="xl108 3" xfId="660"/>
    <cellStyle name="xl108 4" xfId="784"/>
    <cellStyle name="xl108 4 2" xfId="1581"/>
    <cellStyle name="xl108 5" xfId="966"/>
    <cellStyle name="xl108 5 2" xfId="1961"/>
    <cellStyle name="xl108 6" xfId="1148"/>
    <cellStyle name="xl108 6 2" xfId="1765"/>
    <cellStyle name="xl108 7" xfId="1304"/>
    <cellStyle name="xl108 8" xfId="289"/>
    <cellStyle name="xl109" xfId="84"/>
    <cellStyle name="xl109 2" xfId="448"/>
    <cellStyle name="xl109 2 2" xfId="1397"/>
    <cellStyle name="xl109 3" xfId="641"/>
    <cellStyle name="xl109 4" xfId="787"/>
    <cellStyle name="xl109 4 2" xfId="1584"/>
    <cellStyle name="xl109 5" xfId="969"/>
    <cellStyle name="xl109 5 2" xfId="1948"/>
    <cellStyle name="xl109 6" xfId="1151"/>
    <cellStyle name="xl109 6 2" xfId="1768"/>
    <cellStyle name="xl109 7" xfId="276"/>
    <cellStyle name="xl110" xfId="92"/>
    <cellStyle name="xl110 2" xfId="456"/>
    <cellStyle name="xl110 2 2" xfId="1403"/>
    <cellStyle name="xl110 3" xfId="620"/>
    <cellStyle name="xl110 4" xfId="795"/>
    <cellStyle name="xl110 4 2" xfId="1592"/>
    <cellStyle name="xl110 5" xfId="977"/>
    <cellStyle name="xl110 5 2" xfId="1957"/>
    <cellStyle name="xl110 6" xfId="1159"/>
    <cellStyle name="xl110 6 2" xfId="1776"/>
    <cellStyle name="xl110 7" xfId="1300"/>
    <cellStyle name="xl110 8" xfId="285"/>
    <cellStyle name="xl111" xfId="96"/>
    <cellStyle name="xl111 2" xfId="460"/>
    <cellStyle name="xl111 2 2" xfId="1407"/>
    <cellStyle name="xl111 3" xfId="697"/>
    <cellStyle name="xl111 4" xfId="799"/>
    <cellStyle name="xl111 4 2" xfId="1596"/>
    <cellStyle name="xl111 5" xfId="981"/>
    <cellStyle name="xl111 5 2" xfId="1958"/>
    <cellStyle name="xl111 6" xfId="1163"/>
    <cellStyle name="xl111 6 2" xfId="1780"/>
    <cellStyle name="xl111 7" xfId="1301"/>
    <cellStyle name="xl111 8" xfId="286"/>
    <cellStyle name="xl112" xfId="82"/>
    <cellStyle name="xl112 2" xfId="446"/>
    <cellStyle name="xl112 3" xfId="621"/>
    <cellStyle name="xl112 3 2" xfId="1472"/>
    <cellStyle name="xl112 4" xfId="785"/>
    <cellStyle name="xl112 4 2" xfId="1582"/>
    <cellStyle name="xl112 5" xfId="967"/>
    <cellStyle name="xl112 5 2" xfId="1952"/>
    <cellStyle name="xl112 6" xfId="1149"/>
    <cellStyle name="xl112 6 2" xfId="1766"/>
    <cellStyle name="xl112 7" xfId="1297"/>
    <cellStyle name="xl112 8" xfId="280"/>
    <cellStyle name="xl113" xfId="85"/>
    <cellStyle name="xl113 2" xfId="449"/>
    <cellStyle name="xl113 2 2" xfId="1398"/>
    <cellStyle name="xl113 3" xfId="674"/>
    <cellStyle name="xl113 4" xfId="788"/>
    <cellStyle name="xl113 4 2" xfId="1585"/>
    <cellStyle name="xl113 5" xfId="970"/>
    <cellStyle name="xl113 5 2" xfId="1960"/>
    <cellStyle name="xl113 6" xfId="1152"/>
    <cellStyle name="xl113 6 2" xfId="1769"/>
    <cellStyle name="xl113 7" xfId="1303"/>
    <cellStyle name="xl113 8" xfId="288"/>
    <cellStyle name="xl114" xfId="87"/>
    <cellStyle name="xl114 2" xfId="451"/>
    <cellStyle name="xl114 2 2" xfId="1400"/>
    <cellStyle name="xl114 3" xfId="671"/>
    <cellStyle name="xl114 4" xfId="790"/>
    <cellStyle name="xl114 4 2" xfId="1587"/>
    <cellStyle name="xl114 5" xfId="972"/>
    <cellStyle name="xl114 5 2" xfId="1953"/>
    <cellStyle name="xl114 6" xfId="1154"/>
    <cellStyle name="xl114 6 2" xfId="1771"/>
    <cellStyle name="xl114 7" xfId="281"/>
    <cellStyle name="xl115" xfId="93"/>
    <cellStyle name="xl115 2" xfId="457"/>
    <cellStyle name="xl115 2 2" xfId="1404"/>
    <cellStyle name="xl115 3" xfId="690"/>
    <cellStyle name="xl115 4" xfId="796"/>
    <cellStyle name="xl115 4 2" xfId="1593"/>
    <cellStyle name="xl115 5" xfId="978"/>
    <cellStyle name="xl115 5 2" xfId="1954"/>
    <cellStyle name="xl115 6" xfId="1160"/>
    <cellStyle name="xl115 6 2" xfId="1777"/>
    <cellStyle name="xl115 7" xfId="282"/>
    <cellStyle name="xl116" xfId="88"/>
    <cellStyle name="xl116 2" xfId="452"/>
    <cellStyle name="xl116 2 2" xfId="1401"/>
    <cellStyle name="xl116 3" xfId="666"/>
    <cellStyle name="xl116 4" xfId="791"/>
    <cellStyle name="xl116 4 2" xfId="1588"/>
    <cellStyle name="xl116 5" xfId="973"/>
    <cellStyle name="xl116 5 2" xfId="1963"/>
    <cellStyle name="xl116 6" xfId="1155"/>
    <cellStyle name="xl116 6 2" xfId="1772"/>
    <cellStyle name="xl116 7" xfId="291"/>
    <cellStyle name="xl117" xfId="95"/>
    <cellStyle name="xl117 2" xfId="459"/>
    <cellStyle name="xl117 2 2" xfId="1406"/>
    <cellStyle name="xl117 3" xfId="689"/>
    <cellStyle name="xl117 4" xfId="798"/>
    <cellStyle name="xl117 4 2" xfId="1595"/>
    <cellStyle name="xl117 5" xfId="980"/>
    <cellStyle name="xl117 5 2" xfId="1986"/>
    <cellStyle name="xl117 6" xfId="1162"/>
    <cellStyle name="xl117 6 2" xfId="1779"/>
    <cellStyle name="xl117 7" xfId="314"/>
    <cellStyle name="xl118" xfId="89"/>
    <cellStyle name="xl118 2" xfId="453"/>
    <cellStyle name="xl118 3" xfId="662"/>
    <cellStyle name="xl118 3 2" xfId="1487"/>
    <cellStyle name="xl118 4" xfId="792"/>
    <cellStyle name="xl118 4 2" xfId="1589"/>
    <cellStyle name="xl118 5" xfId="974"/>
    <cellStyle name="xl118 5 2" xfId="1990"/>
    <cellStyle name="xl118 6" xfId="1156"/>
    <cellStyle name="xl118 6 2" xfId="1773"/>
    <cellStyle name="xl118 7" xfId="1324"/>
    <cellStyle name="xl118 8" xfId="318"/>
    <cellStyle name="xl119" xfId="90"/>
    <cellStyle name="xl119 2" xfId="454"/>
    <cellStyle name="xl119 3" xfId="659"/>
    <cellStyle name="xl119 3 2" xfId="1485"/>
    <cellStyle name="xl119 4" xfId="793"/>
    <cellStyle name="xl119 4 2" xfId="1590"/>
    <cellStyle name="xl119 5" xfId="975"/>
    <cellStyle name="xl119 5 2" xfId="1994"/>
    <cellStyle name="xl119 6" xfId="1157"/>
    <cellStyle name="xl119 6 2" xfId="1774"/>
    <cellStyle name="xl119 7" xfId="322"/>
    <cellStyle name="xl120" xfId="99"/>
    <cellStyle name="xl120 2" xfId="463"/>
    <cellStyle name="xl120 3" xfId="688"/>
    <cellStyle name="xl120 3 2" xfId="1490"/>
    <cellStyle name="xl120 4" xfId="802"/>
    <cellStyle name="xl120 4 2" xfId="1599"/>
    <cellStyle name="xl120 5" xfId="984"/>
    <cellStyle name="xl120 5 2" xfId="2000"/>
    <cellStyle name="xl120 6" xfId="1166"/>
    <cellStyle name="xl120 6 2" xfId="1783"/>
    <cellStyle name="xl120 7" xfId="328"/>
    <cellStyle name="xl121" xfId="123"/>
    <cellStyle name="xl121 2" xfId="487"/>
    <cellStyle name="xl121 3" xfId="654"/>
    <cellStyle name="xl121 3 2" xfId="1483"/>
    <cellStyle name="xl121 4" xfId="826"/>
    <cellStyle name="xl121 4 2" xfId="1623"/>
    <cellStyle name="xl121 5" xfId="1008"/>
    <cellStyle name="xl121 5 2" xfId="2001"/>
    <cellStyle name="xl121 6" xfId="1190"/>
    <cellStyle name="xl121 6 2" xfId="1807"/>
    <cellStyle name="xl121 7" xfId="329"/>
    <cellStyle name="xl122" xfId="127"/>
    <cellStyle name="xl122 2" xfId="491"/>
    <cellStyle name="xl122 2 2" xfId="1424"/>
    <cellStyle name="xl122 3" xfId="639"/>
    <cellStyle name="xl122 4" xfId="830"/>
    <cellStyle name="xl122 4 2" xfId="1627"/>
    <cellStyle name="xl122 5" xfId="1012"/>
    <cellStyle name="xl122 5 2" xfId="2002"/>
    <cellStyle name="xl122 6" xfId="1194"/>
    <cellStyle name="xl122 6 2" xfId="1811"/>
    <cellStyle name="xl122 7" xfId="330"/>
    <cellStyle name="xl123" xfId="131"/>
    <cellStyle name="xl123 2" xfId="495"/>
    <cellStyle name="xl123 3" xfId="627"/>
    <cellStyle name="xl123 3 2" xfId="1476"/>
    <cellStyle name="xl123 4" xfId="834"/>
    <cellStyle name="xl123 4 2" xfId="1631"/>
    <cellStyle name="xl123 5" xfId="1016"/>
    <cellStyle name="xl123 5 2" xfId="2004"/>
    <cellStyle name="xl123 6" xfId="1198"/>
    <cellStyle name="xl123 6 2" xfId="1815"/>
    <cellStyle name="xl123 7" xfId="332"/>
    <cellStyle name="xl124" xfId="148"/>
    <cellStyle name="xl124 2" xfId="512"/>
    <cellStyle name="xl124 3" xfId="623"/>
    <cellStyle name="xl124 3 2" xfId="1474"/>
    <cellStyle name="xl124 4" xfId="851"/>
    <cellStyle name="xl124 4 2" xfId="1648"/>
    <cellStyle name="xl124 5" xfId="1033"/>
    <cellStyle name="xl124 5 2" xfId="2025"/>
    <cellStyle name="xl124 6" xfId="1215"/>
    <cellStyle name="xl124 6 2" xfId="1832"/>
    <cellStyle name="xl124 7" xfId="353"/>
    <cellStyle name="xl125" xfId="150"/>
    <cellStyle name="xl125 2" xfId="514"/>
    <cellStyle name="xl125 3" xfId="696"/>
    <cellStyle name="xl125 3 2" xfId="1495"/>
    <cellStyle name="xl125 4" xfId="853"/>
    <cellStyle name="xl125 4 2" xfId="1650"/>
    <cellStyle name="xl125 5" xfId="1035"/>
    <cellStyle name="xl125 5 2" xfId="2028"/>
    <cellStyle name="xl125 6" xfId="1217"/>
    <cellStyle name="xl125 6 2" xfId="1834"/>
    <cellStyle name="xl125 7" xfId="356"/>
    <cellStyle name="xl126" xfId="151"/>
    <cellStyle name="xl126 2" xfId="515"/>
    <cellStyle name="xl126 3" xfId="693"/>
    <cellStyle name="xl126 3 2" xfId="1492"/>
    <cellStyle name="xl126 4" xfId="854"/>
    <cellStyle name="xl126 4 2" xfId="1651"/>
    <cellStyle name="xl126 5" xfId="1036"/>
    <cellStyle name="xl126 5 2" xfId="1964"/>
    <cellStyle name="xl126 6" xfId="1218"/>
    <cellStyle name="xl126 6 2" xfId="1835"/>
    <cellStyle name="xl126 7" xfId="1305"/>
    <cellStyle name="xl126 8" xfId="292"/>
    <cellStyle name="xl127" xfId="98"/>
    <cellStyle name="xl127 2" xfId="462"/>
    <cellStyle name="xl127 3" xfId="691"/>
    <cellStyle name="xl127 3 2" xfId="1491"/>
    <cellStyle name="xl127 4" xfId="801"/>
    <cellStyle name="xl127 4 2" xfId="1598"/>
    <cellStyle name="xl127 5" xfId="983"/>
    <cellStyle name="xl127 5 2" xfId="1967"/>
    <cellStyle name="xl127 6" xfId="1165"/>
    <cellStyle name="xl127 6 2" xfId="1782"/>
    <cellStyle name="xl127 7" xfId="295"/>
    <cellStyle name="xl128" xfId="156"/>
    <cellStyle name="xl128 2" xfId="520"/>
    <cellStyle name="xl128 3" xfId="667"/>
    <cellStyle name="xl128 3 2" xfId="1488"/>
    <cellStyle name="xl128 4" xfId="859"/>
    <cellStyle name="xl128 4 2" xfId="1656"/>
    <cellStyle name="xl128 5" xfId="1041"/>
    <cellStyle name="xl128 5 2" xfId="1970"/>
    <cellStyle name="xl128 6" xfId="1223"/>
    <cellStyle name="xl128 6 2" xfId="1840"/>
    <cellStyle name="xl128 7" xfId="298"/>
    <cellStyle name="xl129" xfId="174"/>
    <cellStyle name="xl129 2" xfId="538"/>
    <cellStyle name="xl129 3" xfId="613"/>
    <cellStyle name="xl129 3 2" xfId="1470"/>
    <cellStyle name="xl129 4" xfId="877"/>
    <cellStyle name="xl129 4 2" xfId="1674"/>
    <cellStyle name="xl129 5" xfId="1059"/>
    <cellStyle name="xl129 5 2" xfId="1972"/>
    <cellStyle name="xl129 6" xfId="1241"/>
    <cellStyle name="xl129 6 2" xfId="1858"/>
    <cellStyle name="xl129 7" xfId="1308"/>
    <cellStyle name="xl129 8" xfId="300"/>
    <cellStyle name="xl130" xfId="177"/>
    <cellStyle name="xl130 2" xfId="541"/>
    <cellStyle name="xl130 3" xfId="602"/>
    <cellStyle name="xl130 3 2" xfId="1466"/>
    <cellStyle name="xl130 4" xfId="880"/>
    <cellStyle name="xl130 4 2" xfId="1677"/>
    <cellStyle name="xl130 5" xfId="1062"/>
    <cellStyle name="xl130 5 2" xfId="1977"/>
    <cellStyle name="xl130 6" xfId="1244"/>
    <cellStyle name="xl130 6 2" xfId="1861"/>
    <cellStyle name="xl130 7" xfId="1313"/>
    <cellStyle name="xl130 8" xfId="305"/>
    <cellStyle name="xl131" xfId="100"/>
    <cellStyle name="xl131 2" xfId="464"/>
    <cellStyle name="xl131 2 2" xfId="1408"/>
    <cellStyle name="xl131 3" xfId="673"/>
    <cellStyle name="xl131 4" xfId="803"/>
    <cellStyle name="xl131 4 2" xfId="1600"/>
    <cellStyle name="xl131 5" xfId="985"/>
    <cellStyle name="xl131 5 2" xfId="1979"/>
    <cellStyle name="xl131 6" xfId="1167"/>
    <cellStyle name="xl131 6 2" xfId="1784"/>
    <cellStyle name="xl131 7" xfId="1315"/>
    <cellStyle name="xl131 8" xfId="307"/>
    <cellStyle name="xl132" xfId="104"/>
    <cellStyle name="xl132 2" xfId="468"/>
    <cellStyle name="xl132 3" xfId="649"/>
    <cellStyle name="xl132 3 2" xfId="1481"/>
    <cellStyle name="xl132 4" xfId="807"/>
    <cellStyle name="xl132 4 2" xfId="1604"/>
    <cellStyle name="xl132 5" xfId="989"/>
    <cellStyle name="xl132 5 2" xfId="1981"/>
    <cellStyle name="xl132 6" xfId="1171"/>
    <cellStyle name="xl132 6 2" xfId="1788"/>
    <cellStyle name="xl132 7" xfId="1317"/>
    <cellStyle name="xl132 8" xfId="309"/>
    <cellStyle name="xl133" xfId="107"/>
    <cellStyle name="xl133 2" xfId="471"/>
    <cellStyle name="xl133 3" xfId="630"/>
    <cellStyle name="xl133 3 2" xfId="1477"/>
    <cellStyle name="xl133 4" xfId="810"/>
    <cellStyle name="xl133 4 2" xfId="1607"/>
    <cellStyle name="xl133 5" xfId="992"/>
    <cellStyle name="xl133 5 2" xfId="1982"/>
    <cellStyle name="xl133 6" xfId="1174"/>
    <cellStyle name="xl133 6 2" xfId="1791"/>
    <cellStyle name="xl133 7" xfId="310"/>
    <cellStyle name="xl134" xfId="109"/>
    <cellStyle name="xl134 2" xfId="473"/>
    <cellStyle name="xl134 2 2" xfId="1410"/>
    <cellStyle name="xl134 3" xfId="687"/>
    <cellStyle name="xl134 4" xfId="812"/>
    <cellStyle name="xl134 4 2" xfId="1609"/>
    <cellStyle name="xl134 5" xfId="994"/>
    <cellStyle name="xl134 5 2" xfId="1987"/>
    <cellStyle name="xl134 6" xfId="1176"/>
    <cellStyle name="xl134 6 2" xfId="1793"/>
    <cellStyle name="xl134 7" xfId="1321"/>
    <cellStyle name="xl134 8" xfId="315"/>
    <cellStyle name="xl135" xfId="114"/>
    <cellStyle name="xl135 2" xfId="478"/>
    <cellStyle name="xl135 2 2" xfId="1414"/>
    <cellStyle name="xl135 3" xfId="682"/>
    <cellStyle name="xl135 4" xfId="817"/>
    <cellStyle name="xl135 4 2" xfId="1614"/>
    <cellStyle name="xl135 5" xfId="999"/>
    <cellStyle name="xl135 5 2" xfId="1991"/>
    <cellStyle name="xl135 6" xfId="1181"/>
    <cellStyle name="xl135 6 2" xfId="1798"/>
    <cellStyle name="xl135 7" xfId="1325"/>
    <cellStyle name="xl135 8" xfId="319"/>
    <cellStyle name="xl136" xfId="116"/>
    <cellStyle name="xl136 2" xfId="480"/>
    <cellStyle name="xl136 2 2" xfId="1416"/>
    <cellStyle name="xl136 3" xfId="680"/>
    <cellStyle name="xl136 4" xfId="819"/>
    <cellStyle name="xl136 4 2" xfId="1616"/>
    <cellStyle name="xl136 5" xfId="1001"/>
    <cellStyle name="xl136 5 2" xfId="1995"/>
    <cellStyle name="xl136 6" xfId="1183"/>
    <cellStyle name="xl136 6 2" xfId="1800"/>
    <cellStyle name="xl136 7" xfId="1328"/>
    <cellStyle name="xl136 8" xfId="323"/>
    <cellStyle name="xl137" xfId="118"/>
    <cellStyle name="xl137 2" xfId="482"/>
    <cellStyle name="xl137 2 2" xfId="1418"/>
    <cellStyle name="xl137 3" xfId="678"/>
    <cellStyle name="xl137 4" xfId="821"/>
    <cellStyle name="xl137 4 2" xfId="1618"/>
    <cellStyle name="xl137 5" xfId="1003"/>
    <cellStyle name="xl137 5 2" xfId="2003"/>
    <cellStyle name="xl137 6" xfId="1185"/>
    <cellStyle name="xl137 6 2" xfId="1802"/>
    <cellStyle name="xl137 7" xfId="331"/>
    <cellStyle name="xl138" xfId="119"/>
    <cellStyle name="xl138 2" xfId="483"/>
    <cellStyle name="xl138 3" xfId="677"/>
    <cellStyle name="xl138 3 2" xfId="1489"/>
    <cellStyle name="xl138 4" xfId="822"/>
    <cellStyle name="xl138 4 2" xfId="1619"/>
    <cellStyle name="xl138 5" xfId="1004"/>
    <cellStyle name="xl138 5 2" xfId="2006"/>
    <cellStyle name="xl138 6" xfId="1186"/>
    <cellStyle name="xl138 6 2" xfId="1803"/>
    <cellStyle name="xl138 7" xfId="1332"/>
    <cellStyle name="xl138 8" xfId="334"/>
    <cellStyle name="xl139" xfId="124"/>
    <cellStyle name="xl139 2" xfId="488"/>
    <cellStyle name="xl139 2 2" xfId="1421"/>
    <cellStyle name="xl139 3" xfId="652"/>
    <cellStyle name="xl139 4" xfId="827"/>
    <cellStyle name="xl139 4 2" xfId="1624"/>
    <cellStyle name="xl139 5" xfId="1009"/>
    <cellStyle name="xl139 5 2" xfId="2010"/>
    <cellStyle name="xl139 6" xfId="1191"/>
    <cellStyle name="xl139 6 2" xfId="1808"/>
    <cellStyle name="xl139 7" xfId="1336"/>
    <cellStyle name="xl139 8" xfId="338"/>
    <cellStyle name="xl140" xfId="128"/>
    <cellStyle name="xl140 2" xfId="492"/>
    <cellStyle name="xl140 2 2" xfId="1425"/>
    <cellStyle name="xl140 3" xfId="636"/>
    <cellStyle name="xl140 4" xfId="831"/>
    <cellStyle name="xl140 4 2" xfId="1628"/>
    <cellStyle name="xl140 5" xfId="1013"/>
    <cellStyle name="xl140 5 2" xfId="2014"/>
    <cellStyle name="xl140 6" xfId="1195"/>
    <cellStyle name="xl140 6 2" xfId="1812"/>
    <cellStyle name="xl140 7" xfId="1338"/>
    <cellStyle name="xl140 8" xfId="342"/>
    <cellStyle name="xl141" xfId="132"/>
    <cellStyle name="xl141 2" xfId="496"/>
    <cellStyle name="xl141 2 2" xfId="1428"/>
    <cellStyle name="xl141 3" xfId="624"/>
    <cellStyle name="xl141 4" xfId="835"/>
    <cellStyle name="xl141 4 2" xfId="1632"/>
    <cellStyle name="xl141 5" xfId="1017"/>
    <cellStyle name="xl141 5 2" xfId="2018"/>
    <cellStyle name="xl141 6" xfId="1199"/>
    <cellStyle name="xl141 6 2" xfId="1816"/>
    <cellStyle name="xl141 7" xfId="1342"/>
    <cellStyle name="xl141 8" xfId="346"/>
    <cellStyle name="xl142" xfId="136"/>
    <cellStyle name="xl142 2" xfId="500"/>
    <cellStyle name="xl142 3" xfId="661"/>
    <cellStyle name="xl142 3 2" xfId="1486"/>
    <cellStyle name="xl142 4" xfId="839"/>
    <cellStyle name="xl142 4 2" xfId="1636"/>
    <cellStyle name="xl142 5" xfId="1021"/>
    <cellStyle name="xl142 5 2" xfId="1968"/>
    <cellStyle name="xl142 6" xfId="1203"/>
    <cellStyle name="xl142 6 2" xfId="1820"/>
    <cellStyle name="xl142 7" xfId="296"/>
    <cellStyle name="xl143" xfId="139"/>
    <cellStyle name="xl143 2" xfId="503"/>
    <cellStyle name="xl143 2 2" xfId="1432"/>
    <cellStyle name="xl143 3" xfId="651"/>
    <cellStyle name="xl143 4" xfId="842"/>
    <cellStyle name="xl143 4 2" xfId="1639"/>
    <cellStyle name="xl143 5" xfId="1024"/>
    <cellStyle name="xl143 5 2" xfId="1971"/>
    <cellStyle name="xl143 6" xfId="1206"/>
    <cellStyle name="xl143 6 2" xfId="1823"/>
    <cellStyle name="xl143 7" xfId="299"/>
    <cellStyle name="xl144" xfId="142"/>
    <cellStyle name="xl144 2" xfId="506"/>
    <cellStyle name="xl144 2 2" xfId="1433"/>
    <cellStyle name="xl144 3" xfId="638"/>
    <cellStyle name="xl144 4" xfId="845"/>
    <cellStyle name="xl144 4 2" xfId="1642"/>
    <cellStyle name="xl144 5" xfId="1027"/>
    <cellStyle name="xl144 5 2" xfId="1973"/>
    <cellStyle name="xl144 6" xfId="1209"/>
    <cellStyle name="xl144 6 2" xfId="1826"/>
    <cellStyle name="xl144 7" xfId="1309"/>
    <cellStyle name="xl144 8" xfId="301"/>
    <cellStyle name="xl145" xfId="144"/>
    <cellStyle name="xl145 2" xfId="508"/>
    <cellStyle name="xl145 2 2" xfId="1434"/>
    <cellStyle name="xl145 3" xfId="635"/>
    <cellStyle name="xl145 4" xfId="847"/>
    <cellStyle name="xl145 4 2" xfId="1644"/>
    <cellStyle name="xl145 5" xfId="1029"/>
    <cellStyle name="xl145 5 2" xfId="1978"/>
    <cellStyle name="xl145 6" xfId="1211"/>
    <cellStyle name="xl145 6 2" xfId="1828"/>
    <cellStyle name="xl145 7" xfId="1314"/>
    <cellStyle name="xl145 8" xfId="306"/>
    <cellStyle name="xl146" xfId="145"/>
    <cellStyle name="xl146 2" xfId="509"/>
    <cellStyle name="xl146 2 2" xfId="1435"/>
    <cellStyle name="xl146 3" xfId="633"/>
    <cellStyle name="xl146 4" xfId="848"/>
    <cellStyle name="xl146 4 2" xfId="1645"/>
    <cellStyle name="xl146 5" xfId="1030"/>
    <cellStyle name="xl146 5 2" xfId="1980"/>
    <cellStyle name="xl146 6" xfId="1212"/>
    <cellStyle name="xl146 6 2" xfId="1829"/>
    <cellStyle name="xl146 7" xfId="1316"/>
    <cellStyle name="xl146 8" xfId="308"/>
    <cellStyle name="xl147" xfId="157"/>
    <cellStyle name="xl147 2" xfId="521"/>
    <cellStyle name="xl147 3" xfId="650"/>
    <cellStyle name="xl147 3 2" xfId="1482"/>
    <cellStyle name="xl147 4" xfId="860"/>
    <cellStyle name="xl147 4 2" xfId="1657"/>
    <cellStyle name="xl147 5" xfId="1042"/>
    <cellStyle name="xl147 5 2" xfId="1983"/>
    <cellStyle name="xl147 6" xfId="1224"/>
    <cellStyle name="xl147 6 2" xfId="1841"/>
    <cellStyle name="xl147 7" xfId="1318"/>
    <cellStyle name="xl147 8" xfId="311"/>
    <cellStyle name="xl148" xfId="105"/>
    <cellStyle name="xl148 2" xfId="469"/>
    <cellStyle name="xl148 3" xfId="645"/>
    <cellStyle name="xl148 3 2" xfId="1479"/>
    <cellStyle name="xl148 4" xfId="808"/>
    <cellStyle name="xl148 4 2" xfId="1605"/>
    <cellStyle name="xl148 5" xfId="990"/>
    <cellStyle name="xl148 5 2" xfId="1988"/>
    <cellStyle name="xl148 6" xfId="1172"/>
    <cellStyle name="xl148 6 2" xfId="1789"/>
    <cellStyle name="xl148 7" xfId="1322"/>
    <cellStyle name="xl148 8" xfId="316"/>
    <cellStyle name="xl149" xfId="108"/>
    <cellStyle name="xl149 2" xfId="472"/>
    <cellStyle name="xl149 3" xfId="622"/>
    <cellStyle name="xl149 3 2" xfId="1473"/>
    <cellStyle name="xl149 4" xfId="811"/>
    <cellStyle name="xl149 4 2" xfId="1608"/>
    <cellStyle name="xl149 5" xfId="993"/>
    <cellStyle name="xl149 5 2" xfId="1992"/>
    <cellStyle name="xl149 6" xfId="1175"/>
    <cellStyle name="xl149 6 2" xfId="1792"/>
    <cellStyle name="xl149 7" xfId="1326"/>
    <cellStyle name="xl149 8" xfId="320"/>
    <cellStyle name="xl150" xfId="110"/>
    <cellStyle name="xl150 2" xfId="474"/>
    <cellStyle name="xl150 2 2" xfId="1411"/>
    <cellStyle name="xl150 3" xfId="686"/>
    <cellStyle name="xl150 4" xfId="813"/>
    <cellStyle name="xl150 4 2" xfId="1610"/>
    <cellStyle name="xl150 5" xfId="995"/>
    <cellStyle name="xl150 5 2" xfId="1996"/>
    <cellStyle name="xl150 6" xfId="1177"/>
    <cellStyle name="xl150 6 2" xfId="1794"/>
    <cellStyle name="xl150 7" xfId="1329"/>
    <cellStyle name="xl150 8" xfId="324"/>
    <cellStyle name="xl151" xfId="115"/>
    <cellStyle name="xl151 2" xfId="479"/>
    <cellStyle name="xl151 2 2" xfId="1415"/>
    <cellStyle name="xl151 3" xfId="681"/>
    <cellStyle name="xl151 4" xfId="818"/>
    <cellStyle name="xl151 4 2" xfId="1615"/>
    <cellStyle name="xl151 5" xfId="1000"/>
    <cellStyle name="xl151 5 2" xfId="1998"/>
    <cellStyle name="xl151 6" xfId="1182"/>
    <cellStyle name="xl151 6 2" xfId="1799"/>
    <cellStyle name="xl151 7" xfId="326"/>
    <cellStyle name="xl152" xfId="117"/>
    <cellStyle name="xl152 2" xfId="481"/>
    <cellStyle name="xl152 2 2" xfId="1417"/>
    <cellStyle name="xl152 3" xfId="679"/>
    <cellStyle name="xl152 4" xfId="820"/>
    <cellStyle name="xl152 4 2" xfId="1617"/>
    <cellStyle name="xl152 5" xfId="1002"/>
    <cellStyle name="xl152 5 2" xfId="2005"/>
    <cellStyle name="xl152 6" xfId="1184"/>
    <cellStyle name="xl152 6 2" xfId="1801"/>
    <cellStyle name="xl152 7" xfId="333"/>
    <cellStyle name="xl153" xfId="120"/>
    <cellStyle name="xl153 2" xfId="484"/>
    <cellStyle name="xl153 2 2" xfId="1419"/>
    <cellStyle name="xl153 3" xfId="672"/>
    <cellStyle name="xl153 4" xfId="823"/>
    <cellStyle name="xl153 4 2" xfId="1620"/>
    <cellStyle name="xl153 5" xfId="1005"/>
    <cellStyle name="xl153 5 2" xfId="2007"/>
    <cellStyle name="xl153 6" xfId="1187"/>
    <cellStyle name="xl153 6 2" xfId="1804"/>
    <cellStyle name="xl153 7" xfId="1333"/>
    <cellStyle name="xl153 8" xfId="335"/>
    <cellStyle name="xl154" xfId="125"/>
    <cellStyle name="xl154 2" xfId="489"/>
    <cellStyle name="xl154 2 2" xfId="1422"/>
    <cellStyle name="xl154 3" xfId="648"/>
    <cellStyle name="xl154 4" xfId="828"/>
    <cellStyle name="xl154 4 2" xfId="1625"/>
    <cellStyle name="xl154 5" xfId="1010"/>
    <cellStyle name="xl154 5 2" xfId="2008"/>
    <cellStyle name="xl154 6" xfId="1192"/>
    <cellStyle name="xl154 6 2" xfId="1809"/>
    <cellStyle name="xl154 7" xfId="1334"/>
    <cellStyle name="xl154 8" xfId="336"/>
    <cellStyle name="xl155" xfId="129"/>
    <cellStyle name="xl155 2" xfId="493"/>
    <cellStyle name="xl155 2 2" xfId="1426"/>
    <cellStyle name="xl155 3" xfId="634"/>
    <cellStyle name="xl155 4" xfId="832"/>
    <cellStyle name="xl155 4 2" xfId="1629"/>
    <cellStyle name="xl155 5" xfId="1014"/>
    <cellStyle name="xl155 5 2" xfId="2009"/>
    <cellStyle name="xl155 6" xfId="1196"/>
    <cellStyle name="xl155 6 2" xfId="1813"/>
    <cellStyle name="xl155 7" xfId="1335"/>
    <cellStyle name="xl155 8" xfId="337"/>
    <cellStyle name="xl156" xfId="133"/>
    <cellStyle name="xl156 2" xfId="497"/>
    <cellStyle name="xl156 2 2" xfId="1429"/>
    <cellStyle name="xl156 3" xfId="676"/>
    <cellStyle name="xl156 4" xfId="836"/>
    <cellStyle name="xl156 4 2" xfId="1633"/>
    <cellStyle name="xl156 5" xfId="1018"/>
    <cellStyle name="xl156 5 2" xfId="2011"/>
    <cellStyle name="xl156 6" xfId="1200"/>
    <cellStyle name="xl156 6 2" xfId="1817"/>
    <cellStyle name="xl156 7" xfId="339"/>
    <cellStyle name="xl157" xfId="135"/>
    <cellStyle name="xl157 2" xfId="499"/>
    <cellStyle name="xl157 2 2" xfId="1431"/>
    <cellStyle name="xl157 3" xfId="663"/>
    <cellStyle name="xl157 4" xfId="838"/>
    <cellStyle name="xl157 4 2" xfId="1635"/>
    <cellStyle name="xl157 5" xfId="1020"/>
    <cellStyle name="xl157 5 2" xfId="2012"/>
    <cellStyle name="xl157 6" xfId="1202"/>
    <cellStyle name="xl157 6 2" xfId="1819"/>
    <cellStyle name="xl157 7" xfId="1337"/>
    <cellStyle name="xl157 8" xfId="340"/>
    <cellStyle name="xl158" xfId="137"/>
    <cellStyle name="xl158 2" xfId="501"/>
    <cellStyle name="xl158 3" xfId="658"/>
    <cellStyle name="xl158 3 2" xfId="1484"/>
    <cellStyle name="xl158 4" xfId="840"/>
    <cellStyle name="xl158 4 2" xfId="1637"/>
    <cellStyle name="xl158 5" xfId="1022"/>
    <cellStyle name="xl158 5 2" xfId="2013"/>
    <cellStyle name="xl158 6" xfId="1204"/>
    <cellStyle name="xl158 6 2" xfId="1821"/>
    <cellStyle name="xl158 7" xfId="341"/>
    <cellStyle name="xl159" xfId="146"/>
    <cellStyle name="xl159 2" xfId="510"/>
    <cellStyle name="xl159 2 2" xfId="1436"/>
    <cellStyle name="xl159 3" xfId="628"/>
    <cellStyle name="xl159 4" xfId="849"/>
    <cellStyle name="xl159 4 2" xfId="1646"/>
    <cellStyle name="xl159 5" xfId="1031"/>
    <cellStyle name="xl159 5 2" xfId="2015"/>
    <cellStyle name="xl159 6" xfId="1213"/>
    <cellStyle name="xl159 6 2" xfId="1830"/>
    <cellStyle name="xl159 7" xfId="1339"/>
    <cellStyle name="xl159 8" xfId="343"/>
    <cellStyle name="xl160" xfId="153"/>
    <cellStyle name="xl160 2" xfId="517"/>
    <cellStyle name="xl160 2 2" xfId="1438"/>
    <cellStyle name="xl160 3" xfId="617"/>
    <cellStyle name="xl160 4" xfId="856"/>
    <cellStyle name="xl160 4 2" xfId="1653"/>
    <cellStyle name="xl160 5" xfId="1038"/>
    <cellStyle name="xl160 5 2" xfId="2016"/>
    <cellStyle name="xl160 6" xfId="1220"/>
    <cellStyle name="xl160 6 2" xfId="1837"/>
    <cellStyle name="xl160 7" xfId="1340"/>
    <cellStyle name="xl160 8" xfId="344"/>
    <cellStyle name="xl161" xfId="158"/>
    <cellStyle name="xl161 2" xfId="522"/>
    <cellStyle name="xl161 3" xfId="646"/>
    <cellStyle name="xl161 3 2" xfId="1480"/>
    <cellStyle name="xl161 4" xfId="861"/>
    <cellStyle name="xl161 4 2" xfId="1658"/>
    <cellStyle name="xl161 5" xfId="1043"/>
    <cellStyle name="xl161 5 2" xfId="2017"/>
    <cellStyle name="xl161 6" xfId="1225"/>
    <cellStyle name="xl161 6 2" xfId="1842"/>
    <cellStyle name="xl161 7" xfId="1341"/>
    <cellStyle name="xl161 8" xfId="345"/>
    <cellStyle name="xl162" xfId="159"/>
    <cellStyle name="xl162 2" xfId="523"/>
    <cellStyle name="xl162 2 2" xfId="1440"/>
    <cellStyle name="xl162 3" xfId="642"/>
    <cellStyle name="xl162 4" xfId="862"/>
    <cellStyle name="xl162 4 2" xfId="1659"/>
    <cellStyle name="xl162 5" xfId="1044"/>
    <cellStyle name="xl162 5 2" xfId="2019"/>
    <cellStyle name="xl162 6" xfId="1226"/>
    <cellStyle name="xl162 6 2" xfId="1843"/>
    <cellStyle name="xl162 7" xfId="1343"/>
    <cellStyle name="xl162 8" xfId="347"/>
    <cellStyle name="xl163" xfId="160"/>
    <cellStyle name="xl163 2" xfId="524"/>
    <cellStyle name="xl163 2 2" xfId="1441"/>
    <cellStyle name="xl163 3" xfId="618"/>
    <cellStyle name="xl163 4" xfId="863"/>
    <cellStyle name="xl163 4 2" xfId="1660"/>
    <cellStyle name="xl163 5" xfId="1045"/>
    <cellStyle name="xl163 5 2" xfId="1966"/>
    <cellStyle name="xl163 6" xfId="1227"/>
    <cellStyle name="xl163 6 2" xfId="1844"/>
    <cellStyle name="xl163 7" xfId="1307"/>
    <cellStyle name="xl163 8" xfId="294"/>
    <cellStyle name="xl164" xfId="161"/>
    <cellStyle name="xl164 2" xfId="525"/>
    <cellStyle name="xl164 2 2" xfId="1442"/>
    <cellStyle name="xl164 3" xfId="609"/>
    <cellStyle name="xl164 4" xfId="864"/>
    <cellStyle name="xl164 4 2" xfId="1661"/>
    <cellStyle name="xl164 5" xfId="1046"/>
    <cellStyle name="xl164 5 2" xfId="1974"/>
    <cellStyle name="xl164 6" xfId="1228"/>
    <cellStyle name="xl164 6 2" xfId="1845"/>
    <cellStyle name="xl164 7" xfId="1310"/>
    <cellStyle name="xl164 8" xfId="302"/>
    <cellStyle name="xl165" xfId="162"/>
    <cellStyle name="xl165 2" xfId="526"/>
    <cellStyle name="xl165 2 2" xfId="1443"/>
    <cellStyle name="xl165 3" xfId="608"/>
    <cellStyle name="xl165 4" xfId="865"/>
    <cellStyle name="xl165 4 2" xfId="1662"/>
    <cellStyle name="xl165 5" xfId="1047"/>
    <cellStyle name="xl165 5 2" xfId="1984"/>
    <cellStyle name="xl165 6" xfId="1229"/>
    <cellStyle name="xl165 6 2" xfId="1846"/>
    <cellStyle name="xl165 7" xfId="1319"/>
    <cellStyle name="xl165 8" xfId="312"/>
    <cellStyle name="xl166" xfId="163"/>
    <cellStyle name="xl166 2" xfId="527"/>
    <cellStyle name="xl166 3" xfId="614"/>
    <cellStyle name="xl166 3 2" xfId="1471"/>
    <cellStyle name="xl166 4" xfId="866"/>
    <cellStyle name="xl166 4 2" xfId="1663"/>
    <cellStyle name="xl166 5" xfId="1048"/>
    <cellStyle name="xl166 5 2" xfId="1989"/>
    <cellStyle name="xl166 6" xfId="1230"/>
    <cellStyle name="xl166 6 2" xfId="1847"/>
    <cellStyle name="xl166 7" xfId="1323"/>
    <cellStyle name="xl166 8" xfId="317"/>
    <cellStyle name="xl167" xfId="164"/>
    <cellStyle name="xl167 2" xfId="528"/>
    <cellStyle name="xl167 3" xfId="607"/>
    <cellStyle name="xl167 3 2" xfId="1468"/>
    <cellStyle name="xl167 4" xfId="867"/>
    <cellStyle name="xl167 4 2" xfId="1664"/>
    <cellStyle name="xl167 5" xfId="1049"/>
    <cellStyle name="xl167 5 2" xfId="1993"/>
    <cellStyle name="xl167 6" xfId="1231"/>
    <cellStyle name="xl167 6 2" xfId="1848"/>
    <cellStyle name="xl167 7" xfId="1327"/>
    <cellStyle name="xl167 8" xfId="321"/>
    <cellStyle name="xl168" xfId="165"/>
    <cellStyle name="xl168 2" xfId="529"/>
    <cellStyle name="xl168 2 2" xfId="1444"/>
    <cellStyle name="xl168 3" xfId="612"/>
    <cellStyle name="xl168 4" xfId="868"/>
    <cellStyle name="xl168 4 2" xfId="1665"/>
    <cellStyle name="xl168 5" xfId="1050"/>
    <cellStyle name="xl168 5 2" xfId="1997"/>
    <cellStyle name="xl168 6" xfId="1232"/>
    <cellStyle name="xl168 6 2" xfId="1849"/>
    <cellStyle name="xl168 7" xfId="1330"/>
    <cellStyle name="xl168 8" xfId="325"/>
    <cellStyle name="xl169" xfId="166"/>
    <cellStyle name="xl169 2" xfId="530"/>
    <cellStyle name="xl169 2 2" xfId="1445"/>
    <cellStyle name="xl169 3" xfId="606"/>
    <cellStyle name="xl169 4" xfId="869"/>
    <cellStyle name="xl169 4 2" xfId="1666"/>
    <cellStyle name="xl169 5" xfId="1051"/>
    <cellStyle name="xl169 5 2" xfId="2020"/>
    <cellStyle name="xl169 6" xfId="1233"/>
    <cellStyle name="xl169 6 2" xfId="1850"/>
    <cellStyle name="xl169 7" xfId="1344"/>
    <cellStyle name="xl169 8" xfId="348"/>
    <cellStyle name="xl170" xfId="167"/>
    <cellStyle name="xl170 2" xfId="531"/>
    <cellStyle name="xl170 2 2" xfId="1446"/>
    <cellStyle name="xl170 3" xfId="604"/>
    <cellStyle name="xl170 4" xfId="870"/>
    <cellStyle name="xl170 4 2" xfId="1667"/>
    <cellStyle name="xl170 5" xfId="1052"/>
    <cellStyle name="xl170 5 2" xfId="2023"/>
    <cellStyle name="xl170 6" xfId="1234"/>
    <cellStyle name="xl170 6 2" xfId="1851"/>
    <cellStyle name="xl170 7" xfId="1347"/>
    <cellStyle name="xl170 8" xfId="351"/>
    <cellStyle name="xl171" xfId="168"/>
    <cellStyle name="xl171 2" xfId="532"/>
    <cellStyle name="xl171 2 2" xfId="1447"/>
    <cellStyle name="xl171 3" xfId="601"/>
    <cellStyle name="xl171 4" xfId="871"/>
    <cellStyle name="xl171 4 2" xfId="1668"/>
    <cellStyle name="xl171 5" xfId="1053"/>
    <cellStyle name="xl171 5 2" xfId="2026"/>
    <cellStyle name="xl171 6" xfId="1235"/>
    <cellStyle name="xl171 6 2" xfId="1852"/>
    <cellStyle name="xl171 7" xfId="354"/>
    <cellStyle name="xl172" xfId="103"/>
    <cellStyle name="xl172 2" xfId="467"/>
    <cellStyle name="xl172 2 2" xfId="1409"/>
    <cellStyle name="xl172 3" xfId="653"/>
    <cellStyle name="xl172 4" xfId="806"/>
    <cellStyle name="xl172 4 2" xfId="1603"/>
    <cellStyle name="xl172 5" xfId="988"/>
    <cellStyle name="xl172 5 2" xfId="2029"/>
    <cellStyle name="xl172 6" xfId="1170"/>
    <cellStyle name="xl172 6 2" xfId="1787"/>
    <cellStyle name="xl172 7" xfId="357"/>
    <cellStyle name="xl173" xfId="111"/>
    <cellStyle name="xl173 2" xfId="475"/>
    <cellStyle name="xl173 2 2" xfId="1412"/>
    <cellStyle name="xl173 3" xfId="685"/>
    <cellStyle name="xl173 4" xfId="814"/>
    <cellStyle name="xl173 4 2" xfId="1611"/>
    <cellStyle name="xl173 5" xfId="996"/>
    <cellStyle name="xl173 5 2" xfId="2021"/>
    <cellStyle name="xl173 6" xfId="1178"/>
    <cellStyle name="xl173 6 2" xfId="1795"/>
    <cellStyle name="xl173 7" xfId="1345"/>
    <cellStyle name="xl173 8" xfId="349"/>
    <cellStyle name="xl174" xfId="121"/>
    <cellStyle name="xl174 2" xfId="485"/>
    <cellStyle name="xl174 2 2" xfId="1420"/>
    <cellStyle name="xl174 3" xfId="665"/>
    <cellStyle name="xl174 4" xfId="824"/>
    <cellStyle name="xl174 4 2" xfId="1621"/>
    <cellStyle name="xl174 5" xfId="1006"/>
    <cellStyle name="xl174 5 2" xfId="2024"/>
    <cellStyle name="xl174 6" xfId="1188"/>
    <cellStyle name="xl174 6 2" xfId="1805"/>
    <cellStyle name="xl174 7" xfId="1348"/>
    <cellStyle name="xl174 8" xfId="352"/>
    <cellStyle name="xl175" xfId="126"/>
    <cellStyle name="xl175 2" xfId="490"/>
    <cellStyle name="xl175 2 2" xfId="1423"/>
    <cellStyle name="xl175 3" xfId="644"/>
    <cellStyle name="xl175 4" xfId="829"/>
    <cellStyle name="xl175 4 2" xfId="1626"/>
    <cellStyle name="xl175 5" xfId="1011"/>
    <cellStyle name="xl175 5 2" xfId="2022"/>
    <cellStyle name="xl175 6" xfId="1193"/>
    <cellStyle name="xl175 6 2" xfId="1810"/>
    <cellStyle name="xl175 7" xfId="1346"/>
    <cellStyle name="xl175 8" xfId="350"/>
    <cellStyle name="xl176" xfId="130"/>
    <cellStyle name="xl176 2" xfId="494"/>
    <cellStyle name="xl176 2 2" xfId="1427"/>
    <cellStyle name="xl176 3" xfId="629"/>
    <cellStyle name="xl176 4" xfId="833"/>
    <cellStyle name="xl176 4 2" xfId="1630"/>
    <cellStyle name="xl176 5" xfId="1015"/>
    <cellStyle name="xl176 5 2" xfId="1975"/>
    <cellStyle name="xl176 6" xfId="1197"/>
    <cellStyle name="xl176 6 2" xfId="1814"/>
    <cellStyle name="xl176 7" xfId="1311"/>
    <cellStyle name="xl176 8" xfId="303"/>
    <cellStyle name="xl177" xfId="134"/>
    <cellStyle name="xl177 2" xfId="498"/>
    <cellStyle name="xl177 2 2" xfId="1430"/>
    <cellStyle name="xl177 3" xfId="664"/>
    <cellStyle name="xl177 4" xfId="837"/>
    <cellStyle name="xl177 4 2" xfId="1634"/>
    <cellStyle name="xl177 5" xfId="1019"/>
    <cellStyle name="xl177 5 2" xfId="1965"/>
    <cellStyle name="xl177 6" xfId="1201"/>
    <cellStyle name="xl177 6 2" xfId="1818"/>
    <cellStyle name="xl177 7" xfId="1306"/>
    <cellStyle name="xl177 8" xfId="293"/>
    <cellStyle name="xl178" xfId="149"/>
    <cellStyle name="xl178 2" xfId="513"/>
    <cellStyle name="xl178 2 2" xfId="1437"/>
    <cellStyle name="xl178 3" xfId="619"/>
    <cellStyle name="xl178 4" xfId="852"/>
    <cellStyle name="xl178 4 2" xfId="1649"/>
    <cellStyle name="xl178 5" xfId="1034"/>
    <cellStyle name="xl178 5 2" xfId="1976"/>
    <cellStyle name="xl178 6" xfId="1216"/>
    <cellStyle name="xl178 6 2" xfId="1833"/>
    <cellStyle name="xl178 7" xfId="1312"/>
    <cellStyle name="xl178 8" xfId="304"/>
    <cellStyle name="xl179" xfId="112"/>
    <cellStyle name="xl179 2" xfId="476"/>
    <cellStyle name="xl179 2 2" xfId="1413"/>
    <cellStyle name="xl179 3" xfId="684"/>
    <cellStyle name="xl179 4" xfId="815"/>
    <cellStyle name="xl179 4 2" xfId="1612"/>
    <cellStyle name="xl179 5" xfId="997"/>
    <cellStyle name="xl179 5 2" xfId="1985"/>
    <cellStyle name="xl179 6" xfId="1179"/>
    <cellStyle name="xl179 6 2" xfId="1796"/>
    <cellStyle name="xl179 7" xfId="1320"/>
    <cellStyle name="xl179 8" xfId="313"/>
    <cellStyle name="xl180" xfId="154"/>
    <cellStyle name="xl180 2" xfId="518"/>
    <cellStyle name="xl180 2 2" xfId="1439"/>
    <cellStyle name="xl180 3" xfId="670"/>
    <cellStyle name="xl180 4" xfId="857"/>
    <cellStyle name="xl180 4 2" xfId="1654"/>
    <cellStyle name="xl180 5" xfId="1039"/>
    <cellStyle name="xl180 5 2" xfId="1999"/>
    <cellStyle name="xl180 6" xfId="1221"/>
    <cellStyle name="xl180 6 2" xfId="1838"/>
    <cellStyle name="xl180 7" xfId="1331"/>
    <cellStyle name="xl180 8" xfId="327"/>
    <cellStyle name="xl181" xfId="169"/>
    <cellStyle name="xl181 2" xfId="533"/>
    <cellStyle name="xl181 2 2" xfId="1448"/>
    <cellStyle name="xl181 3" xfId="615"/>
    <cellStyle name="xl181 4" xfId="872"/>
    <cellStyle name="xl181 4 2" xfId="1669"/>
    <cellStyle name="xl181 5" xfId="1054"/>
    <cellStyle name="xl181 5 2" xfId="2027"/>
    <cellStyle name="xl181 6" xfId="1236"/>
    <cellStyle name="xl181 6 2" xfId="1853"/>
    <cellStyle name="xl181 7" xfId="355"/>
    <cellStyle name="xl182" xfId="172"/>
    <cellStyle name="xl182 2" xfId="536"/>
    <cellStyle name="xl182 2 2" xfId="1449"/>
    <cellStyle name="xl182 3" xfId="600"/>
    <cellStyle name="xl182 4" xfId="875"/>
    <cellStyle name="xl182 4 2" xfId="1672"/>
    <cellStyle name="xl182 5" xfId="1057"/>
    <cellStyle name="xl182 5 2" xfId="1969"/>
    <cellStyle name="xl182 6" xfId="1239"/>
    <cellStyle name="xl182 6 2" xfId="1856"/>
    <cellStyle name="xl182 7" xfId="297"/>
    <cellStyle name="xl183" xfId="175"/>
    <cellStyle name="xl183 2" xfId="605"/>
    <cellStyle name="xl183 2 2" xfId="1467"/>
    <cellStyle name="xl183 3" xfId="878"/>
    <cellStyle name="xl183 3 2" xfId="1675"/>
    <cellStyle name="xl183 4" xfId="1060"/>
    <cellStyle name="xl183 5" xfId="1242"/>
    <cellStyle name="xl183 5 2" xfId="1859"/>
    <cellStyle name="xl183 6" xfId="539"/>
    <cellStyle name="xl184" xfId="178"/>
    <cellStyle name="xl184 2" xfId="598"/>
    <cellStyle name="xl184 2 2" xfId="1464"/>
    <cellStyle name="xl184 3" xfId="881"/>
    <cellStyle name="xl184 3 2" xfId="1678"/>
    <cellStyle name="xl184 4" xfId="1063"/>
    <cellStyle name="xl184 5" xfId="1245"/>
    <cellStyle name="xl184 5 2" xfId="1862"/>
    <cellStyle name="xl184 6" xfId="542"/>
    <cellStyle name="xl185" xfId="170"/>
    <cellStyle name="xl185 2" xfId="611"/>
    <cellStyle name="xl185 3" xfId="873"/>
    <cellStyle name="xl185 3 2" xfId="1670"/>
    <cellStyle name="xl185 4" xfId="1055"/>
    <cellStyle name="xl185 5" xfId="1237"/>
    <cellStyle name="xl185 5 2" xfId="1854"/>
    <cellStyle name="xl185 6" xfId="534"/>
    <cellStyle name="xl186" xfId="173"/>
    <cellStyle name="xl186 2" xfId="616"/>
    <cellStyle name="xl186 3" xfId="876"/>
    <cellStyle name="xl186 3 2" xfId="1673"/>
    <cellStyle name="xl186 4" xfId="1058"/>
    <cellStyle name="xl186 5" xfId="1240"/>
    <cellStyle name="xl186 5 2" xfId="1857"/>
    <cellStyle name="xl186 6" xfId="537"/>
    <cellStyle name="xl187" xfId="171"/>
    <cellStyle name="xl187 2" xfId="603"/>
    <cellStyle name="xl187 3" xfId="874"/>
    <cellStyle name="xl187 3 2" xfId="1671"/>
    <cellStyle name="xl187 4" xfId="1056"/>
    <cellStyle name="xl187 5" xfId="1238"/>
    <cellStyle name="xl187 5 2" xfId="1855"/>
    <cellStyle name="xl187 6" xfId="535"/>
    <cellStyle name="xl188" xfId="101"/>
    <cellStyle name="xl188 2" xfId="631"/>
    <cellStyle name="xl188 3" xfId="804"/>
    <cellStyle name="xl188 3 2" xfId="1601"/>
    <cellStyle name="xl188 4" xfId="986"/>
    <cellStyle name="xl188 5" xfId="1168"/>
    <cellStyle name="xl188 5 2" xfId="1785"/>
    <cellStyle name="xl188 6" xfId="465"/>
    <cellStyle name="xl189" xfId="138"/>
    <cellStyle name="xl189 2" xfId="655"/>
    <cellStyle name="xl189 3" xfId="841"/>
    <cellStyle name="xl189 3 2" xfId="1638"/>
    <cellStyle name="xl189 4" xfId="1023"/>
    <cellStyle name="xl189 5" xfId="1205"/>
    <cellStyle name="xl189 5 2" xfId="1822"/>
    <cellStyle name="xl189 6" xfId="502"/>
    <cellStyle name="xl190" xfId="140"/>
    <cellStyle name="xl190 2" xfId="647"/>
    <cellStyle name="xl190 3" xfId="843"/>
    <cellStyle name="xl190 3 2" xfId="1640"/>
    <cellStyle name="xl190 4" xfId="1025"/>
    <cellStyle name="xl190 5" xfId="1207"/>
    <cellStyle name="xl190 5 2" xfId="1824"/>
    <cellStyle name="xl190 6" xfId="504"/>
    <cellStyle name="xl191" xfId="143"/>
    <cellStyle name="xl191 2" xfId="637"/>
    <cellStyle name="xl191 3" xfId="846"/>
    <cellStyle name="xl191 3 2" xfId="1643"/>
    <cellStyle name="xl191 4" xfId="1028"/>
    <cellStyle name="xl191 5" xfId="1210"/>
    <cellStyle name="xl191 5 2" xfId="1827"/>
    <cellStyle name="xl191 6" xfId="507"/>
    <cellStyle name="xl192" xfId="147"/>
    <cellStyle name="xl192 2" xfId="626"/>
    <cellStyle name="xl192 3" xfId="850"/>
    <cellStyle name="xl192 3 2" xfId="1647"/>
    <cellStyle name="xl192 4" xfId="1032"/>
    <cellStyle name="xl192 5" xfId="1214"/>
    <cellStyle name="xl192 5 2" xfId="1831"/>
    <cellStyle name="xl192 6" xfId="511"/>
    <cellStyle name="xl193" xfId="152"/>
    <cellStyle name="xl193 2" xfId="675"/>
    <cellStyle name="xl193 3" xfId="855"/>
    <cellStyle name="xl193 3 2" xfId="1652"/>
    <cellStyle name="xl193 4" xfId="1037"/>
    <cellStyle name="xl193 5" xfId="1219"/>
    <cellStyle name="xl193 5 2" xfId="1836"/>
    <cellStyle name="xl193 6" xfId="516"/>
    <cellStyle name="xl194" xfId="113"/>
    <cellStyle name="xl194 2" xfId="683"/>
    <cellStyle name="xl194 3" xfId="816"/>
    <cellStyle name="xl194 3 2" xfId="1613"/>
    <cellStyle name="xl194 4" xfId="998"/>
    <cellStyle name="xl194 5" xfId="1180"/>
    <cellStyle name="xl194 5 2" xfId="1797"/>
    <cellStyle name="xl194 6" xfId="477"/>
    <cellStyle name="xl195" xfId="155"/>
    <cellStyle name="xl195 2" xfId="669"/>
    <cellStyle name="xl195 3" xfId="858"/>
    <cellStyle name="xl195 3 2" xfId="1655"/>
    <cellStyle name="xl195 4" xfId="1040"/>
    <cellStyle name="xl195 5" xfId="1222"/>
    <cellStyle name="xl195 5 2" xfId="1839"/>
    <cellStyle name="xl195 6" xfId="519"/>
    <cellStyle name="xl196" xfId="122"/>
    <cellStyle name="xl196 2" xfId="656"/>
    <cellStyle name="xl196 3" xfId="825"/>
    <cellStyle name="xl196 3 2" xfId="1622"/>
    <cellStyle name="xl196 4" xfId="1007"/>
    <cellStyle name="xl196 5" xfId="1189"/>
    <cellStyle name="xl196 5 2" xfId="1806"/>
    <cellStyle name="xl196 6" xfId="486"/>
    <cellStyle name="xl197" xfId="176"/>
    <cellStyle name="xl197 2" xfId="610"/>
    <cellStyle name="xl197 2 2" xfId="1469"/>
    <cellStyle name="xl197 3" xfId="879"/>
    <cellStyle name="xl197 3 2" xfId="1676"/>
    <cellStyle name="xl197 4" xfId="1061"/>
    <cellStyle name="xl197 5" xfId="1243"/>
    <cellStyle name="xl197 5 2" xfId="1860"/>
    <cellStyle name="xl197 6" xfId="540"/>
    <cellStyle name="xl198" xfId="102"/>
    <cellStyle name="xl198 2" xfId="668"/>
    <cellStyle name="xl198 3" xfId="805"/>
    <cellStyle name="xl198 3 2" xfId="1602"/>
    <cellStyle name="xl198 4" xfId="987"/>
    <cellStyle name="xl198 5" xfId="1169"/>
    <cellStyle name="xl198 5 2" xfId="1786"/>
    <cellStyle name="xl198 6" xfId="466"/>
    <cellStyle name="xl199" xfId="141"/>
    <cellStyle name="xl199 2" xfId="643"/>
    <cellStyle name="xl199 3" xfId="844"/>
    <cellStyle name="xl199 3 2" xfId="1641"/>
    <cellStyle name="xl199 4" xfId="1026"/>
    <cellStyle name="xl199 5" xfId="1208"/>
    <cellStyle name="xl199 5 2" xfId="1825"/>
    <cellStyle name="xl199 6" xfId="505"/>
    <cellStyle name="xl200" xfId="106"/>
    <cellStyle name="xl200 2" xfId="640"/>
    <cellStyle name="xl200 2 2" xfId="1478"/>
    <cellStyle name="xl200 3" xfId="809"/>
    <cellStyle name="xl200 3 2" xfId="1606"/>
    <cellStyle name="xl200 4" xfId="991"/>
    <cellStyle name="xl200 5" xfId="1173"/>
    <cellStyle name="xl200 5 2" xfId="1790"/>
    <cellStyle name="xl200 6" xfId="470"/>
    <cellStyle name="xl21" xfId="184"/>
    <cellStyle name="xl21 2" xfId="698"/>
    <cellStyle name="xl21 2 2" xfId="1496"/>
    <cellStyle name="xl21 3" xfId="884"/>
    <cellStyle name="xl21 3 2" xfId="1681"/>
    <cellStyle name="xl21 4" xfId="1066"/>
    <cellStyle name="xl21 4 2" xfId="2032"/>
    <cellStyle name="xl21 5" xfId="1248"/>
    <cellStyle name="xl21 5 2" xfId="1865"/>
    <cellStyle name="xl21 6" xfId="363"/>
    <cellStyle name="xl22" xfId="1"/>
    <cellStyle name="xl22 2" xfId="597"/>
    <cellStyle name="xl22 2 2" xfId="1463"/>
    <cellStyle name="xl22 3" xfId="704"/>
    <cellStyle name="xl22 3 2" xfId="1501"/>
    <cellStyle name="xl22 4" xfId="886"/>
    <cellStyle name="xl22 4 2" xfId="1871"/>
    <cellStyle name="xl22 5" xfId="1068"/>
    <cellStyle name="xl22 5 2" xfId="1685"/>
    <cellStyle name="xl22 6" xfId="199"/>
    <cellStyle name="xl23" xfId="8"/>
    <cellStyle name="xl23 2" xfId="586"/>
    <cellStyle name="xl23 2 2" xfId="1454"/>
    <cellStyle name="xl23 3" xfId="711"/>
    <cellStyle name="xl23 3 2" xfId="1508"/>
    <cellStyle name="xl23 4" xfId="893"/>
    <cellStyle name="xl23 4 2" xfId="1877"/>
    <cellStyle name="xl23 5" xfId="1075"/>
    <cellStyle name="xl23 5 2" xfId="1692"/>
    <cellStyle name="xl23 6" xfId="205"/>
    <cellStyle name="xl24" xfId="12"/>
    <cellStyle name="xl24 2" xfId="589"/>
    <cellStyle name="xl24 3" xfId="715"/>
    <cellStyle name="xl24 3 2" xfId="1512"/>
    <cellStyle name="xl24 4" xfId="897"/>
    <cellStyle name="xl24 4 2" xfId="1881"/>
    <cellStyle name="xl24 5" xfId="1079"/>
    <cellStyle name="xl24 5 2" xfId="1696"/>
    <cellStyle name="xl24 6" xfId="209"/>
    <cellStyle name="xl25" xfId="19"/>
    <cellStyle name="xl25 2" xfId="573"/>
    <cellStyle name="xl25 3" xfId="722"/>
    <cellStyle name="xl25 3 2" xfId="1519"/>
    <cellStyle name="xl25 4" xfId="904"/>
    <cellStyle name="xl25 4 2" xfId="1888"/>
    <cellStyle name="xl25 5" xfId="1086"/>
    <cellStyle name="xl25 5 2" xfId="1703"/>
    <cellStyle name="xl25 6" xfId="216"/>
    <cellStyle name="xl26" xfId="7"/>
    <cellStyle name="xl26 2" xfId="231"/>
    <cellStyle name="xl26 2 2" xfId="1903"/>
    <cellStyle name="xl26 3" xfId="595"/>
    <cellStyle name="xl26 3 2" xfId="1461"/>
    <cellStyle name="xl26 4" xfId="710"/>
    <cellStyle name="xl26 4 2" xfId="1507"/>
    <cellStyle name="xl26 5" xfId="892"/>
    <cellStyle name="xl26 6" xfId="1074"/>
    <cellStyle name="xl26 6 2" xfId="1691"/>
    <cellStyle name="xl26 7" xfId="187"/>
    <cellStyle name="xl27" xfId="5"/>
    <cellStyle name="xl27 2" xfId="587"/>
    <cellStyle name="xl27 2 2" xfId="1455"/>
    <cellStyle name="xl27 3" xfId="708"/>
    <cellStyle name="xl27 3 2" xfId="1505"/>
    <cellStyle name="xl27 4" xfId="890"/>
    <cellStyle name="xl27 4 2" xfId="1875"/>
    <cellStyle name="xl27 5" xfId="1072"/>
    <cellStyle name="xl27 5 2" xfId="1689"/>
    <cellStyle name="xl27 6" xfId="203"/>
    <cellStyle name="xl28" xfId="35"/>
    <cellStyle name="xl28 2" xfId="387"/>
    <cellStyle name="xl28 3" xfId="738"/>
    <cellStyle name="xl28 3 2" xfId="1535"/>
    <cellStyle name="xl28 4" xfId="920"/>
    <cellStyle name="xl28 4 2" xfId="1905"/>
    <cellStyle name="xl28 5" xfId="1102"/>
    <cellStyle name="xl28 5 2" xfId="1719"/>
    <cellStyle name="xl28 6" xfId="233"/>
    <cellStyle name="xl29" xfId="39"/>
    <cellStyle name="xl29 2" xfId="544"/>
    <cellStyle name="xl29 3" xfId="742"/>
    <cellStyle name="xl29 3 2" xfId="1539"/>
    <cellStyle name="xl29 4" xfId="924"/>
    <cellStyle name="xl29 4 2" xfId="1907"/>
    <cellStyle name="xl29 5" xfId="1106"/>
    <cellStyle name="xl29 5 2" xfId="1723"/>
    <cellStyle name="xl29 6" xfId="235"/>
    <cellStyle name="xl30" xfId="46"/>
    <cellStyle name="xl30 2" xfId="372"/>
    <cellStyle name="xl30 3" xfId="749"/>
    <cellStyle name="xl30 3 2" xfId="1546"/>
    <cellStyle name="xl30 4" xfId="931"/>
    <cellStyle name="xl30 4 2" xfId="1913"/>
    <cellStyle name="xl30 5" xfId="1113"/>
    <cellStyle name="xl30 5 2" xfId="1730"/>
    <cellStyle name="xl30 6" xfId="241"/>
    <cellStyle name="xl31" xfId="53"/>
    <cellStyle name="xl31 2" xfId="580"/>
    <cellStyle name="xl31 3" xfId="756"/>
    <cellStyle name="xl31 3 2" xfId="1553"/>
    <cellStyle name="xl31 4" xfId="938"/>
    <cellStyle name="xl31 4 2" xfId="1870"/>
    <cellStyle name="xl31 5" xfId="1120"/>
    <cellStyle name="xl31 5 2" xfId="1737"/>
    <cellStyle name="xl31 6" xfId="197"/>
    <cellStyle name="xl32" xfId="185"/>
    <cellStyle name="xl32 2" xfId="699"/>
    <cellStyle name="xl32 2 2" xfId="1497"/>
    <cellStyle name="xl32 3" xfId="885"/>
    <cellStyle name="xl32 3 2" xfId="1682"/>
    <cellStyle name="xl32 4" xfId="1067"/>
    <cellStyle name="xl32 4 2" xfId="2033"/>
    <cellStyle name="xl32 5" xfId="1249"/>
    <cellStyle name="xl32 5 2" xfId="1866"/>
    <cellStyle name="xl32 6" xfId="364"/>
    <cellStyle name="xl33" xfId="13"/>
    <cellStyle name="xl33 2" xfId="582"/>
    <cellStyle name="xl33 2 2" xfId="1450"/>
    <cellStyle name="xl33 3" xfId="716"/>
    <cellStyle name="xl33 3 2" xfId="1513"/>
    <cellStyle name="xl33 4" xfId="898"/>
    <cellStyle name="xl33 4 2" xfId="1882"/>
    <cellStyle name="xl33 5" xfId="1080"/>
    <cellStyle name="xl33 5 2" xfId="1697"/>
    <cellStyle name="xl33 6" xfId="210"/>
    <cellStyle name="xl34" xfId="30"/>
    <cellStyle name="xl34 2" xfId="227"/>
    <cellStyle name="xl34 2 2" xfId="1261"/>
    <cellStyle name="xl34 2 2 2" xfId="1899"/>
    <cellStyle name="xl34 3" xfId="369"/>
    <cellStyle name="xl34 4" xfId="733"/>
    <cellStyle name="xl34 4 2" xfId="1530"/>
    <cellStyle name="xl34 5" xfId="915"/>
    <cellStyle name="xl34 6" xfId="1097"/>
    <cellStyle name="xl34 6 2" xfId="1714"/>
    <cellStyle name="xl34 7" xfId="188"/>
    <cellStyle name="xl35" xfId="40"/>
    <cellStyle name="xl35 2" xfId="547"/>
    <cellStyle name="xl35 3" xfId="743"/>
    <cellStyle name="xl35 3 2" xfId="1540"/>
    <cellStyle name="xl35 4" xfId="925"/>
    <cellStyle name="xl35 4 2" xfId="1908"/>
    <cellStyle name="xl35 5" xfId="1107"/>
    <cellStyle name="xl35 5 2" xfId="1724"/>
    <cellStyle name="xl35 6" xfId="236"/>
    <cellStyle name="xl36" xfId="47"/>
    <cellStyle name="xl36 2" xfId="410"/>
    <cellStyle name="xl36 3" xfId="750"/>
    <cellStyle name="xl36 3 2" xfId="1547"/>
    <cellStyle name="xl36 4" xfId="932"/>
    <cellStyle name="xl36 4 2" xfId="1914"/>
    <cellStyle name="xl36 5" xfId="1114"/>
    <cellStyle name="xl36 5 2" xfId="1731"/>
    <cellStyle name="xl36 6" xfId="242"/>
    <cellStyle name="xl37" xfId="54"/>
    <cellStyle name="xl37 2" xfId="563"/>
    <cellStyle name="xl37 3" xfId="757"/>
    <cellStyle name="xl37 3 2" xfId="1554"/>
    <cellStyle name="xl37 4" xfId="939"/>
    <cellStyle name="xl37 4 2" xfId="1918"/>
    <cellStyle name="xl37 5" xfId="1121"/>
    <cellStyle name="xl37 5 2" xfId="1738"/>
    <cellStyle name="xl37 6" xfId="246"/>
    <cellStyle name="xl38" xfId="57"/>
    <cellStyle name="xl38 2" xfId="249"/>
    <cellStyle name="xl38 2 2" xfId="1272"/>
    <cellStyle name="xl38 2 2 2" xfId="1921"/>
    <cellStyle name="xl38 3" xfId="576"/>
    <cellStyle name="xl38 4" xfId="760"/>
    <cellStyle name="xl38 4 2" xfId="1557"/>
    <cellStyle name="xl38 5" xfId="942"/>
    <cellStyle name="xl38 6" xfId="1124"/>
    <cellStyle name="xl38 6 2" xfId="1741"/>
    <cellStyle name="xl38 7" xfId="189"/>
    <cellStyle name="xl39" xfId="31"/>
    <cellStyle name="xl39 2" xfId="421"/>
    <cellStyle name="xl39 3" xfId="734"/>
    <cellStyle name="xl39 3 2" xfId="1531"/>
    <cellStyle name="xl39 4" xfId="916"/>
    <cellStyle name="xl39 4 2" xfId="1900"/>
    <cellStyle name="xl39 5" xfId="1098"/>
    <cellStyle name="xl39 5 2" xfId="1715"/>
    <cellStyle name="xl39 6" xfId="228"/>
    <cellStyle name="xl40" xfId="23"/>
    <cellStyle name="xl40 2" xfId="371"/>
    <cellStyle name="xl40 3" xfId="726"/>
    <cellStyle name="xl40 3 2" xfId="1523"/>
    <cellStyle name="xl40 4" xfId="908"/>
    <cellStyle name="xl40 4 2" xfId="1892"/>
    <cellStyle name="xl40 5" xfId="1090"/>
    <cellStyle name="xl40 5 2" xfId="1707"/>
    <cellStyle name="xl40 6" xfId="220"/>
    <cellStyle name="xl41" xfId="41"/>
    <cellStyle name="xl41 2" xfId="365"/>
    <cellStyle name="xl41 3" xfId="744"/>
    <cellStyle name="xl41 3 2" xfId="1541"/>
    <cellStyle name="xl41 4" xfId="926"/>
    <cellStyle name="xl41 4 2" xfId="1909"/>
    <cellStyle name="xl41 5" xfId="1108"/>
    <cellStyle name="xl41 5 2" xfId="1725"/>
    <cellStyle name="xl41 6" xfId="237"/>
    <cellStyle name="xl42" xfId="48"/>
    <cellStyle name="xl42 2" xfId="243"/>
    <cellStyle name="xl42 2 2" xfId="1268"/>
    <cellStyle name="xl42 2 2 2" xfId="1915"/>
    <cellStyle name="xl42 3" xfId="404"/>
    <cellStyle name="xl42 4" xfId="751"/>
    <cellStyle name="xl42 4 2" xfId="1548"/>
    <cellStyle name="xl42 5" xfId="933"/>
    <cellStyle name="xl42 6" xfId="1115"/>
    <cellStyle name="xl42 6 2" xfId="1732"/>
    <cellStyle name="xl42 7" xfId="190"/>
    <cellStyle name="xl43" xfId="55"/>
    <cellStyle name="xl43 2" xfId="559"/>
    <cellStyle name="xl43 3" xfId="758"/>
    <cellStyle name="xl43 3 2" xfId="1555"/>
    <cellStyle name="xl43 4" xfId="940"/>
    <cellStyle name="xl43 4 2" xfId="1919"/>
    <cellStyle name="xl43 5" xfId="1122"/>
    <cellStyle name="xl43 5 2" xfId="1739"/>
    <cellStyle name="xl43 6" xfId="247"/>
    <cellStyle name="xl44" xfId="37"/>
    <cellStyle name="xl44 2" xfId="401"/>
    <cellStyle name="xl44 2 2" xfId="1364"/>
    <cellStyle name="xl44 2 2 2" xfId="2034"/>
    <cellStyle name="xl44 3" xfId="553"/>
    <cellStyle name="xl44 4" xfId="740"/>
    <cellStyle name="xl44 4 2" xfId="1537"/>
    <cellStyle name="xl44 5" xfId="922"/>
    <cellStyle name="xl44 5 2" xfId="1906"/>
    <cellStyle name="xl44 6" xfId="1104"/>
    <cellStyle name="xl44 6 2" xfId="1721"/>
    <cellStyle name="xl44 7" xfId="1264"/>
    <cellStyle name="xl44 8" xfId="234"/>
    <cellStyle name="xl45" xfId="38"/>
    <cellStyle name="xl45 2" xfId="402"/>
    <cellStyle name="xl45 2 2" xfId="1365"/>
    <cellStyle name="xl45 3" xfId="550"/>
    <cellStyle name="xl45 4" xfId="741"/>
    <cellStyle name="xl45 4 2" xfId="1538"/>
    <cellStyle name="xl45 5" xfId="923"/>
    <cellStyle name="xl45 5 2" xfId="1910"/>
    <cellStyle name="xl45 6" xfId="1105"/>
    <cellStyle name="xl45 6 2" xfId="1722"/>
    <cellStyle name="xl45 7" xfId="1265"/>
    <cellStyle name="xl45 8" xfId="238"/>
    <cellStyle name="xl46" xfId="42"/>
    <cellStyle name="xl46 2" xfId="406"/>
    <cellStyle name="xl46 2 2" xfId="1366"/>
    <cellStyle name="xl46 3" xfId="403"/>
    <cellStyle name="xl46 4" xfId="745"/>
    <cellStyle name="xl46 4 2" xfId="1542"/>
    <cellStyle name="xl46 5" xfId="927"/>
    <cellStyle name="xl46 5 2" xfId="1923"/>
    <cellStyle name="xl46 6" xfId="1109"/>
    <cellStyle name="xl46 6 2" xfId="1726"/>
    <cellStyle name="xl46 7" xfId="1274"/>
    <cellStyle name="xl46 8" xfId="251"/>
    <cellStyle name="xl47" xfId="59"/>
    <cellStyle name="xl47 2" xfId="423"/>
    <cellStyle name="xl47 2 2" xfId="1377"/>
    <cellStyle name="xl47 3" xfId="562"/>
    <cellStyle name="xl47 4" xfId="762"/>
    <cellStyle name="xl47 4 2" xfId="1559"/>
    <cellStyle name="xl47 5" xfId="944"/>
    <cellStyle name="xl47 5 2" xfId="1872"/>
    <cellStyle name="xl47 6" xfId="1126"/>
    <cellStyle name="xl47 6 2" xfId="1743"/>
    <cellStyle name="xl47 7" xfId="200"/>
    <cellStyle name="xl48" xfId="2"/>
    <cellStyle name="xl48 2" xfId="366"/>
    <cellStyle name="xl48 3" xfId="590"/>
    <cellStyle name="xl48 3 2" xfId="1457"/>
    <cellStyle name="xl48 4" xfId="705"/>
    <cellStyle name="xl48 4 2" xfId="1502"/>
    <cellStyle name="xl48 5" xfId="887"/>
    <cellStyle name="xl48 5 2" xfId="1889"/>
    <cellStyle name="xl48 6" xfId="1069"/>
    <cellStyle name="xl48 6 2" xfId="1686"/>
    <cellStyle name="xl48 7" xfId="1252"/>
    <cellStyle name="xl48 8" xfId="217"/>
    <cellStyle name="xl49" xfId="20"/>
    <cellStyle name="xl49 2" xfId="384"/>
    <cellStyle name="xl49 2 2" xfId="1352"/>
    <cellStyle name="xl49 3" xfId="572"/>
    <cellStyle name="xl49 4" xfId="723"/>
    <cellStyle name="xl49 4 2" xfId="1520"/>
    <cellStyle name="xl49 5" xfId="905"/>
    <cellStyle name="xl49 5 2" xfId="1895"/>
    <cellStyle name="xl49 6" xfId="1087"/>
    <cellStyle name="xl49 6 2" xfId="1704"/>
    <cellStyle name="xl49 7" xfId="1257"/>
    <cellStyle name="xl49 8" xfId="223"/>
    <cellStyle name="xl50" xfId="26"/>
    <cellStyle name="xl50 2" xfId="390"/>
    <cellStyle name="xl50 2 2" xfId="1357"/>
    <cellStyle name="xl50 3" xfId="570"/>
    <cellStyle name="xl50 4" xfId="729"/>
    <cellStyle name="xl50 4 2" xfId="1526"/>
    <cellStyle name="xl50 5" xfId="911"/>
    <cellStyle name="xl50 5 2" xfId="1897"/>
    <cellStyle name="xl50 6" xfId="1093"/>
    <cellStyle name="xl50 6 2" xfId="1710"/>
    <cellStyle name="xl50 7" xfId="1259"/>
    <cellStyle name="xl50 8" xfId="225"/>
    <cellStyle name="xl51" xfId="28"/>
    <cellStyle name="xl51 2" xfId="392"/>
    <cellStyle name="xl51 2 2" xfId="1359"/>
    <cellStyle name="xl51 3" xfId="557"/>
    <cellStyle name="xl51 4" xfId="731"/>
    <cellStyle name="xl51 4 2" xfId="1528"/>
    <cellStyle name="xl51 5" xfId="913"/>
    <cellStyle name="xl51 5 2" xfId="1878"/>
    <cellStyle name="xl51 6" xfId="1095"/>
    <cellStyle name="xl51 6 2" xfId="1712"/>
    <cellStyle name="xl51 7" xfId="206"/>
    <cellStyle name="xl52" xfId="9"/>
    <cellStyle name="xl52 2" xfId="211"/>
    <cellStyle name="xl52 2 2" xfId="1883"/>
    <cellStyle name="xl52 3" xfId="373"/>
    <cellStyle name="xl52 4" xfId="599"/>
    <cellStyle name="xl52 4 2" xfId="1465"/>
    <cellStyle name="xl52 5" xfId="712"/>
    <cellStyle name="xl52 5 2" xfId="1509"/>
    <cellStyle name="xl52 6" xfId="894"/>
    <cellStyle name="xl52 7" xfId="1076"/>
    <cellStyle name="xl52 7 2" xfId="1693"/>
    <cellStyle name="xl52 8" xfId="191"/>
    <cellStyle name="xl53" xfId="14"/>
    <cellStyle name="xl53 2" xfId="378"/>
    <cellStyle name="xl53 3" xfId="593"/>
    <cellStyle name="xl53 3 2" xfId="1460"/>
    <cellStyle name="xl53 4" xfId="717"/>
    <cellStyle name="xl53 4 2" xfId="1514"/>
    <cellStyle name="xl53 5" xfId="899"/>
    <cellStyle name="xl53 5 2" xfId="1890"/>
    <cellStyle name="xl53 6" xfId="1081"/>
    <cellStyle name="xl53 6 2" xfId="1698"/>
    <cellStyle name="xl53 7" xfId="1253"/>
    <cellStyle name="xl53 8" xfId="218"/>
    <cellStyle name="xl54" xfId="21"/>
    <cellStyle name="xl54 2" xfId="385"/>
    <cellStyle name="xl54 2 2" xfId="1353"/>
    <cellStyle name="xl54 3" xfId="571"/>
    <cellStyle name="xl54 4" xfId="724"/>
    <cellStyle name="xl54 4 2" xfId="1521"/>
    <cellStyle name="xl54 5" xfId="906"/>
    <cellStyle name="xl54 5 2" xfId="1873"/>
    <cellStyle name="xl54 6" xfId="1088"/>
    <cellStyle name="xl54 6 2" xfId="1705"/>
    <cellStyle name="xl54 7" xfId="201"/>
    <cellStyle name="xl55" xfId="3"/>
    <cellStyle name="xl55 2" xfId="367"/>
    <cellStyle name="xl55 3" xfId="588"/>
    <cellStyle name="xl55 3 2" xfId="1456"/>
    <cellStyle name="xl55 4" xfId="706"/>
    <cellStyle name="xl55 4 2" xfId="1503"/>
    <cellStyle name="xl55 5" xfId="888"/>
    <cellStyle name="xl55 5 2" xfId="1904"/>
    <cellStyle name="xl55 6" xfId="1070"/>
    <cellStyle name="xl55 6 2" xfId="1687"/>
    <cellStyle name="xl55 7" xfId="232"/>
    <cellStyle name="xl56" xfId="34"/>
    <cellStyle name="xl56 2" xfId="398"/>
    <cellStyle name="xl56 3" xfId="377"/>
    <cellStyle name="xl56 3 2" xfId="1350"/>
    <cellStyle name="xl56 4" xfId="737"/>
    <cellStyle name="xl56 4 2" xfId="1534"/>
    <cellStyle name="xl56 5" xfId="919"/>
    <cellStyle name="xl56 5 2" xfId="1879"/>
    <cellStyle name="xl56 6" xfId="1101"/>
    <cellStyle name="xl56 6 2" xfId="1718"/>
    <cellStyle name="xl56 7" xfId="1250"/>
    <cellStyle name="xl56 8" xfId="207"/>
    <cellStyle name="xl57" xfId="10"/>
    <cellStyle name="xl57 2" xfId="374"/>
    <cellStyle name="xl57 2 2" xfId="1349"/>
    <cellStyle name="xl57 3" xfId="594"/>
    <cellStyle name="xl57 4" xfId="713"/>
    <cellStyle name="xl57 4 2" xfId="1510"/>
    <cellStyle name="xl57 5" xfId="895"/>
    <cellStyle name="xl57 5 2" xfId="1884"/>
    <cellStyle name="xl57 6" xfId="1077"/>
    <cellStyle name="xl57 6 2" xfId="1694"/>
    <cellStyle name="xl57 7" xfId="212"/>
    <cellStyle name="xl58" xfId="15"/>
    <cellStyle name="xl58 2" xfId="379"/>
    <cellStyle name="xl58 3" xfId="591"/>
    <cellStyle name="xl58 3 2" xfId="1458"/>
    <cellStyle name="xl58 4" xfId="718"/>
    <cellStyle name="xl58 4 2" xfId="1515"/>
    <cellStyle name="xl58 5" xfId="900"/>
    <cellStyle name="xl58 5 2" xfId="1891"/>
    <cellStyle name="xl58 6" xfId="1082"/>
    <cellStyle name="xl58 6 2" xfId="1699"/>
    <cellStyle name="xl58 7" xfId="1254"/>
    <cellStyle name="xl58 8" xfId="219"/>
    <cellStyle name="xl59" xfId="22"/>
    <cellStyle name="xl59 2" xfId="386"/>
    <cellStyle name="xl59 2 2" xfId="1354"/>
    <cellStyle name="xl59 3" xfId="566"/>
    <cellStyle name="xl59 4" xfId="725"/>
    <cellStyle name="xl59 4 2" xfId="1522"/>
    <cellStyle name="xl59 5" xfId="907"/>
    <cellStyle name="xl59 5 2" xfId="1894"/>
    <cellStyle name="xl59 6" xfId="1089"/>
    <cellStyle name="xl59 6 2" xfId="1706"/>
    <cellStyle name="xl59 7" xfId="1256"/>
    <cellStyle name="xl59 8" xfId="222"/>
    <cellStyle name="xl60" xfId="25"/>
    <cellStyle name="xl60 2" xfId="389"/>
    <cellStyle name="xl60 2 2" xfId="1356"/>
    <cellStyle name="xl60 3" xfId="577"/>
    <cellStyle name="xl60 4" xfId="728"/>
    <cellStyle name="xl60 4 2" xfId="1525"/>
    <cellStyle name="xl60 5" xfId="910"/>
    <cellStyle name="xl60 5 2" xfId="1896"/>
    <cellStyle name="xl60 6" xfId="1092"/>
    <cellStyle name="xl60 6 2" xfId="1709"/>
    <cellStyle name="xl60 7" xfId="1258"/>
    <cellStyle name="xl60 8" xfId="224"/>
    <cellStyle name="xl61" xfId="27"/>
    <cellStyle name="xl61 2" xfId="391"/>
    <cellStyle name="xl61 2 2" xfId="1358"/>
    <cellStyle name="xl61 3" xfId="565"/>
    <cellStyle name="xl61 4" xfId="730"/>
    <cellStyle name="xl61 4 2" xfId="1527"/>
    <cellStyle name="xl61 5" xfId="912"/>
    <cellStyle name="xl61 5 2" xfId="1898"/>
    <cellStyle name="xl61 6" xfId="1094"/>
    <cellStyle name="xl61 6 2" xfId="1711"/>
    <cellStyle name="xl61 7" xfId="1260"/>
    <cellStyle name="xl61 8" xfId="226"/>
    <cellStyle name="xl62" xfId="29"/>
    <cellStyle name="xl62 2" xfId="393"/>
    <cellStyle name="xl62 2 2" xfId="1360"/>
    <cellStyle name="xl62 3" xfId="543"/>
    <cellStyle name="xl62 4" xfId="732"/>
    <cellStyle name="xl62 4 2" xfId="1529"/>
    <cellStyle name="xl62 5" xfId="914"/>
    <cellStyle name="xl62 5 2" xfId="1901"/>
    <cellStyle name="xl62 6" xfId="1096"/>
    <cellStyle name="xl62 6 2" xfId="1713"/>
    <cellStyle name="xl62 7" xfId="1262"/>
    <cellStyle name="xl62 8" xfId="229"/>
    <cellStyle name="xl63" xfId="32"/>
    <cellStyle name="xl63 2" xfId="230"/>
    <cellStyle name="xl63 2 2" xfId="1263"/>
    <cellStyle name="xl63 2 2 2" xfId="1902"/>
    <cellStyle name="xl63 3" xfId="396"/>
    <cellStyle name="xl63 3 2" xfId="1361"/>
    <cellStyle name="xl63 4" xfId="564"/>
    <cellStyle name="xl63 5" xfId="735"/>
    <cellStyle name="xl63 5 2" xfId="1532"/>
    <cellStyle name="xl63 6" xfId="917"/>
    <cellStyle name="xl63 7" xfId="1099"/>
    <cellStyle name="xl63 7 2" xfId="1716"/>
    <cellStyle name="xl63 8" xfId="192"/>
    <cellStyle name="xl64" xfId="33"/>
    <cellStyle name="xl64 2" xfId="397"/>
    <cellStyle name="xl64 2 2" xfId="1362"/>
    <cellStyle name="xl64 3" xfId="399"/>
    <cellStyle name="xl64 4" xfId="736"/>
    <cellStyle name="xl64 4 2" xfId="1533"/>
    <cellStyle name="xl64 5" xfId="918"/>
    <cellStyle name="xl64 5 2" xfId="1874"/>
    <cellStyle name="xl64 6" xfId="1100"/>
    <cellStyle name="xl64 6 2" xfId="1717"/>
    <cellStyle name="xl64 7" xfId="202"/>
    <cellStyle name="xl65" xfId="4"/>
    <cellStyle name="xl65 2" xfId="368"/>
    <cellStyle name="xl65 3" xfId="596"/>
    <cellStyle name="xl65 3 2" xfId="1462"/>
    <cellStyle name="xl65 4" xfId="707"/>
    <cellStyle name="xl65 4 2" xfId="1504"/>
    <cellStyle name="xl65 5" xfId="889"/>
    <cellStyle name="xl65 5 2" xfId="1880"/>
    <cellStyle name="xl65 6" xfId="1071"/>
    <cellStyle name="xl65 6 2" xfId="1688"/>
    <cellStyle name="xl65 7" xfId="208"/>
    <cellStyle name="xl66" xfId="11"/>
    <cellStyle name="xl66 2" xfId="375"/>
    <cellStyle name="xl66 3" xfId="592"/>
    <cellStyle name="xl66 3 2" xfId="1459"/>
    <cellStyle name="xl66 4" xfId="714"/>
    <cellStyle name="xl66 4 2" xfId="1511"/>
    <cellStyle name="xl66 5" xfId="896"/>
    <cellStyle name="xl66 5 2" xfId="1885"/>
    <cellStyle name="xl66 6" xfId="1078"/>
    <cellStyle name="xl66 6 2" xfId="1695"/>
    <cellStyle name="xl66 7" xfId="213"/>
    <cellStyle name="xl67" xfId="16"/>
    <cellStyle name="xl67 2" xfId="380"/>
    <cellStyle name="xl67 3" xfId="585"/>
    <cellStyle name="xl67 3 2" xfId="1453"/>
    <cellStyle name="xl67 4" xfId="719"/>
    <cellStyle name="xl67 4 2" xfId="1516"/>
    <cellStyle name="xl67 5" xfId="901"/>
    <cellStyle name="xl67 5 2" xfId="1911"/>
    <cellStyle name="xl67 6" xfId="1083"/>
    <cellStyle name="xl67 6 2" xfId="1700"/>
    <cellStyle name="xl67 7" xfId="1266"/>
    <cellStyle name="xl67 8" xfId="239"/>
    <cellStyle name="xl68" xfId="43"/>
    <cellStyle name="xl68 2" xfId="407"/>
    <cellStyle name="xl68 2 2" xfId="1367"/>
    <cellStyle name="xl68 3" xfId="394"/>
    <cellStyle name="xl68 4" xfId="746"/>
    <cellStyle name="xl68 4 2" xfId="1543"/>
    <cellStyle name="xl68 5" xfId="928"/>
    <cellStyle name="xl68 5 2" xfId="1916"/>
    <cellStyle name="xl68 6" xfId="1110"/>
    <cellStyle name="xl68 6 2" xfId="1727"/>
    <cellStyle name="xl68 7" xfId="1269"/>
    <cellStyle name="xl68 8" xfId="244"/>
    <cellStyle name="xl69" xfId="6"/>
    <cellStyle name="xl69 2" xfId="370"/>
    <cellStyle name="xl69 3" xfId="584"/>
    <cellStyle name="xl69 3 2" xfId="1452"/>
    <cellStyle name="xl69 4" xfId="709"/>
    <cellStyle name="xl69 4 2" xfId="1506"/>
    <cellStyle name="xl69 5" xfId="891"/>
    <cellStyle name="xl69 5 2" xfId="1912"/>
    <cellStyle name="xl69 6" xfId="1073"/>
    <cellStyle name="xl69 6 2" xfId="1690"/>
    <cellStyle name="xl69 7" xfId="1267"/>
    <cellStyle name="xl69 8" xfId="240"/>
    <cellStyle name="xl70" xfId="17"/>
    <cellStyle name="xl70 2" xfId="381"/>
    <cellStyle name="xl70 3" xfId="583"/>
    <cellStyle name="xl70 3 2" xfId="1451"/>
    <cellStyle name="xl70 4" xfId="720"/>
    <cellStyle name="xl70 4 2" xfId="1517"/>
    <cellStyle name="xl70 5" xfId="902"/>
    <cellStyle name="xl70 5 2" xfId="1917"/>
    <cellStyle name="xl70 6" xfId="1084"/>
    <cellStyle name="xl70 6 2" xfId="1701"/>
    <cellStyle name="xl70 7" xfId="1270"/>
    <cellStyle name="xl70 8" xfId="245"/>
    <cellStyle name="xl71" xfId="24"/>
    <cellStyle name="xl71 2" xfId="388"/>
    <cellStyle name="xl71 2 2" xfId="1355"/>
    <cellStyle name="xl71 3" xfId="579"/>
    <cellStyle name="xl71 4" xfId="727"/>
    <cellStyle name="xl71 4 2" xfId="1524"/>
    <cellStyle name="xl71 5" xfId="909"/>
    <cellStyle name="xl71 5 2" xfId="1920"/>
    <cellStyle name="xl71 6" xfId="1091"/>
    <cellStyle name="xl71 6 2" xfId="1708"/>
    <cellStyle name="xl71 7" xfId="1271"/>
    <cellStyle name="xl71 8" xfId="248"/>
    <cellStyle name="xl72" xfId="36"/>
    <cellStyle name="xl72 2" xfId="400"/>
    <cellStyle name="xl72 2 2" xfId="1363"/>
    <cellStyle name="xl72 3" xfId="554"/>
    <cellStyle name="xl72 4" xfId="739"/>
    <cellStyle name="xl72 4 2" xfId="1536"/>
    <cellStyle name="xl72 5" xfId="921"/>
    <cellStyle name="xl72 5 2" xfId="1922"/>
    <cellStyle name="xl72 6" xfId="1103"/>
    <cellStyle name="xl72 6 2" xfId="1720"/>
    <cellStyle name="xl72 7" xfId="1273"/>
    <cellStyle name="xl72 8" xfId="250"/>
    <cellStyle name="xl73" xfId="44"/>
    <cellStyle name="xl73 2" xfId="408"/>
    <cellStyle name="xl73 2 2" xfId="1368"/>
    <cellStyle name="xl73 3" xfId="555"/>
    <cellStyle name="xl73 4" xfId="747"/>
    <cellStyle name="xl73 4 2" xfId="1544"/>
    <cellStyle name="xl73 5" xfId="929"/>
    <cellStyle name="xl73 5 2" xfId="1876"/>
    <cellStyle name="xl73 6" xfId="1111"/>
    <cellStyle name="xl73 6 2" xfId="1728"/>
    <cellStyle name="xl73 7" xfId="204"/>
    <cellStyle name="xl74" xfId="49"/>
    <cellStyle name="xl74 2" xfId="413"/>
    <cellStyle name="xl74 2 2" xfId="1370"/>
    <cellStyle name="xl74 3" xfId="545"/>
    <cellStyle name="xl74 4" xfId="752"/>
    <cellStyle name="xl74 4 2" xfId="1549"/>
    <cellStyle name="xl74 5" xfId="934"/>
    <cellStyle name="xl74 5 2" xfId="1886"/>
    <cellStyle name="xl74 6" xfId="1116"/>
    <cellStyle name="xl74 6 2" xfId="1733"/>
    <cellStyle name="xl74 7" xfId="214"/>
    <cellStyle name="xl75" xfId="56"/>
    <cellStyle name="xl75 2" xfId="420"/>
    <cellStyle name="xl75 2 2" xfId="1375"/>
    <cellStyle name="xl75 3" xfId="558"/>
    <cellStyle name="xl75 4" xfId="759"/>
    <cellStyle name="xl75 4 2" xfId="1556"/>
    <cellStyle name="xl75 5" xfId="941"/>
    <cellStyle name="xl75 5 2" xfId="1893"/>
    <cellStyle name="xl75 6" xfId="1123"/>
    <cellStyle name="xl75 6 2" xfId="1740"/>
    <cellStyle name="xl75 7" xfId="1255"/>
    <cellStyle name="xl75 8" xfId="221"/>
    <cellStyle name="xl76" xfId="58"/>
    <cellStyle name="xl76 2" xfId="422"/>
    <cellStyle name="xl76 2 2" xfId="1376"/>
    <cellStyle name="xl76 3" xfId="569"/>
    <cellStyle name="xl76 4" xfId="761"/>
    <cellStyle name="xl76 4 2" xfId="1558"/>
    <cellStyle name="xl76 5" xfId="943"/>
    <cellStyle name="xl76 5 2" xfId="1887"/>
    <cellStyle name="xl76 6" xfId="1125"/>
    <cellStyle name="xl76 6 2" xfId="1742"/>
    <cellStyle name="xl76 7" xfId="1251"/>
    <cellStyle name="xl76 8" xfId="215"/>
    <cellStyle name="xl77" xfId="18"/>
    <cellStyle name="xl77 2" xfId="382"/>
    <cellStyle name="xl77 2 2" xfId="1351"/>
    <cellStyle name="xl77 3" xfId="581"/>
    <cellStyle name="xl77 4" xfId="721"/>
    <cellStyle name="xl77 4 2" xfId="1518"/>
    <cellStyle name="xl77 5" xfId="903"/>
    <cellStyle name="xl77 5 2" xfId="1924"/>
    <cellStyle name="xl77 6" xfId="1085"/>
    <cellStyle name="xl77 6 2" xfId="1702"/>
    <cellStyle name="xl77 7" xfId="1275"/>
    <cellStyle name="xl77 8" xfId="252"/>
    <cellStyle name="xl78" xfId="45"/>
    <cellStyle name="xl78 2" xfId="409"/>
    <cellStyle name="xl78 2 2" xfId="1369"/>
    <cellStyle name="xl78 3" xfId="405"/>
    <cellStyle name="xl78 4" xfId="748"/>
    <cellStyle name="xl78 4 2" xfId="1545"/>
    <cellStyle name="xl78 5" xfId="930"/>
    <cellStyle name="xl78 5 2" xfId="1927"/>
    <cellStyle name="xl78 6" xfId="1112"/>
    <cellStyle name="xl78 6 2" xfId="1729"/>
    <cellStyle name="xl78 7" xfId="1278"/>
    <cellStyle name="xl78 8" xfId="255"/>
    <cellStyle name="xl79" xfId="50"/>
    <cellStyle name="xl79 2" xfId="414"/>
    <cellStyle name="xl79 2 2" xfId="1371"/>
    <cellStyle name="xl79 3" xfId="546"/>
    <cellStyle name="xl79 4" xfId="753"/>
    <cellStyle name="xl79 4 2" xfId="1550"/>
    <cellStyle name="xl79 5" xfId="935"/>
    <cellStyle name="xl79 5 2" xfId="1931"/>
    <cellStyle name="xl79 6" xfId="1117"/>
    <cellStyle name="xl79 6 2" xfId="1734"/>
    <cellStyle name="xl79 7" xfId="1281"/>
    <cellStyle name="xl79 8" xfId="259"/>
    <cellStyle name="xl80" xfId="51"/>
    <cellStyle name="xl80 2" xfId="415"/>
    <cellStyle name="xl80 2 2" xfId="1372"/>
    <cellStyle name="xl80 3" xfId="376"/>
    <cellStyle name="xl80 4" xfId="754"/>
    <cellStyle name="xl80 4 2" xfId="1551"/>
    <cellStyle name="xl80 5" xfId="936"/>
    <cellStyle name="xl80 5 2" xfId="1938"/>
    <cellStyle name="xl80 6" xfId="1118"/>
    <cellStyle name="xl80 6 2" xfId="1735"/>
    <cellStyle name="xl80 7" xfId="1288"/>
    <cellStyle name="xl80 8" xfId="266"/>
    <cellStyle name="xl81" xfId="52"/>
    <cellStyle name="xl81 2" xfId="416"/>
    <cellStyle name="xl81 2 2" xfId="1373"/>
    <cellStyle name="xl81 3" xfId="412"/>
    <cellStyle name="xl81 4" xfId="755"/>
    <cellStyle name="xl81 4 2" xfId="1552"/>
    <cellStyle name="xl81 5" xfId="937"/>
    <cellStyle name="xl81 5 2" xfId="1940"/>
    <cellStyle name="xl81 6" xfId="1119"/>
    <cellStyle name="xl81 6 2" xfId="1736"/>
    <cellStyle name="xl81 7" xfId="268"/>
    <cellStyle name="xl82" xfId="60"/>
    <cellStyle name="xl82 2" xfId="424"/>
    <cellStyle name="xl82 2 2" xfId="1378"/>
    <cellStyle name="xl82 3" xfId="548"/>
    <cellStyle name="xl82 4" xfId="763"/>
    <cellStyle name="xl82 4 2" xfId="1560"/>
    <cellStyle name="xl82 5" xfId="945"/>
    <cellStyle name="xl82 5 2" xfId="1925"/>
    <cellStyle name="xl82 6" xfId="1127"/>
    <cellStyle name="xl82 6 2" xfId="1744"/>
    <cellStyle name="xl82 7" xfId="1276"/>
    <cellStyle name="xl82 8" xfId="253"/>
    <cellStyle name="xl83" xfId="62"/>
    <cellStyle name="xl83 2" xfId="426"/>
    <cellStyle name="xl83 2 2" xfId="1380"/>
    <cellStyle name="xl83 3" xfId="578"/>
    <cellStyle name="xl83 4" xfId="765"/>
    <cellStyle name="xl83 4 2" xfId="1562"/>
    <cellStyle name="xl83 5" xfId="947"/>
    <cellStyle name="xl83 5 2" xfId="1936"/>
    <cellStyle name="xl83 6" xfId="1129"/>
    <cellStyle name="xl83 6 2" xfId="1746"/>
    <cellStyle name="xl83 7" xfId="1286"/>
    <cellStyle name="xl83 8" xfId="264"/>
    <cellStyle name="xl84" xfId="65"/>
    <cellStyle name="xl84 2" xfId="429"/>
    <cellStyle name="xl84 2 2" xfId="1383"/>
    <cellStyle name="xl84 3" xfId="561"/>
    <cellStyle name="xl84 4" xfId="768"/>
    <cellStyle name="xl84 4 2" xfId="1565"/>
    <cellStyle name="xl84 5" xfId="950"/>
    <cellStyle name="xl84 5 2" xfId="1939"/>
    <cellStyle name="xl84 6" xfId="1132"/>
    <cellStyle name="xl84 6 2" xfId="1749"/>
    <cellStyle name="xl84 7" xfId="1289"/>
    <cellStyle name="xl84 8" xfId="267"/>
    <cellStyle name="xl85" xfId="72"/>
    <cellStyle name="xl85 2" xfId="436"/>
    <cellStyle name="xl85 2 2" xfId="1390"/>
    <cellStyle name="xl85 3" xfId="556"/>
    <cellStyle name="xl85 4" xfId="775"/>
    <cellStyle name="xl85 4 2" xfId="1572"/>
    <cellStyle name="xl85 5" xfId="957"/>
    <cellStyle name="xl85 5 2" xfId="1941"/>
    <cellStyle name="xl85 6" xfId="1139"/>
    <cellStyle name="xl85 6 2" xfId="1756"/>
    <cellStyle name="xl85 7" xfId="1290"/>
    <cellStyle name="xl85 8" xfId="269"/>
    <cellStyle name="xl86" xfId="74"/>
    <cellStyle name="xl86 2" xfId="438"/>
    <cellStyle name="xl86 3" xfId="418"/>
    <cellStyle name="xl86 3 2" xfId="1374"/>
    <cellStyle name="xl86 4" xfId="777"/>
    <cellStyle name="xl86 4 2" xfId="1574"/>
    <cellStyle name="xl86 5" xfId="959"/>
    <cellStyle name="xl86 5 2" xfId="1946"/>
    <cellStyle name="xl86 6" xfId="1141"/>
    <cellStyle name="xl86 6 2" xfId="1758"/>
    <cellStyle name="xl86 7" xfId="274"/>
    <cellStyle name="xl87" xfId="61"/>
    <cellStyle name="xl87 2" xfId="425"/>
    <cellStyle name="xl87 2 2" xfId="1379"/>
    <cellStyle name="xl87 3" xfId="552"/>
    <cellStyle name="xl87 4" xfId="764"/>
    <cellStyle name="xl87 4 2" xfId="1561"/>
    <cellStyle name="xl87 5" xfId="946"/>
    <cellStyle name="xl87 5 2" xfId="1926"/>
    <cellStyle name="xl87 6" xfId="1128"/>
    <cellStyle name="xl87 6 2" xfId="1745"/>
    <cellStyle name="xl87 7" xfId="1277"/>
    <cellStyle name="xl87 8" xfId="254"/>
    <cellStyle name="xl88" xfId="70"/>
    <cellStyle name="xl88 2" xfId="434"/>
    <cellStyle name="xl88 2 2" xfId="1388"/>
    <cellStyle name="xl88 3" xfId="567"/>
    <cellStyle name="xl88 4" xfId="773"/>
    <cellStyle name="xl88 4 2" xfId="1570"/>
    <cellStyle name="xl88 5" xfId="955"/>
    <cellStyle name="xl88 5 2" xfId="1932"/>
    <cellStyle name="xl88 6" xfId="1137"/>
    <cellStyle name="xl88 6 2" xfId="1754"/>
    <cellStyle name="xl88 7" xfId="1282"/>
    <cellStyle name="xl88 8" xfId="260"/>
    <cellStyle name="xl89" xfId="73"/>
    <cellStyle name="xl89 2" xfId="437"/>
    <cellStyle name="xl89 2 2" xfId="1391"/>
    <cellStyle name="xl89 3" xfId="395"/>
    <cellStyle name="xl89 4" xfId="776"/>
    <cellStyle name="xl89 4 2" xfId="1573"/>
    <cellStyle name="xl89 5" xfId="958"/>
    <cellStyle name="xl89 5 2" xfId="1942"/>
    <cellStyle name="xl89 6" xfId="1140"/>
    <cellStyle name="xl89 6 2" xfId="1757"/>
    <cellStyle name="xl89 7" xfId="1291"/>
    <cellStyle name="xl89 8" xfId="270"/>
    <cellStyle name="xl90" xfId="75"/>
    <cellStyle name="xl90 2" xfId="439"/>
    <cellStyle name="xl90 2 2" xfId="1392"/>
    <cellStyle name="xl90 3" xfId="383"/>
    <cellStyle name="xl90 4" xfId="778"/>
    <cellStyle name="xl90 4 2" xfId="1575"/>
    <cellStyle name="xl90 5" xfId="960"/>
    <cellStyle name="xl90 5 2" xfId="1928"/>
    <cellStyle name="xl90 6" xfId="1142"/>
    <cellStyle name="xl90 6 2" xfId="1759"/>
    <cellStyle name="xl90 7" xfId="1279"/>
    <cellStyle name="xl90 8" xfId="256"/>
    <cellStyle name="xl91" xfId="80"/>
    <cellStyle name="xl91 2" xfId="444"/>
    <cellStyle name="xl91 3" xfId="625"/>
    <cellStyle name="xl91 3 2" xfId="1475"/>
    <cellStyle name="xl91 4" xfId="783"/>
    <cellStyle name="xl91 4 2" xfId="1580"/>
    <cellStyle name="xl91 5" xfId="965"/>
    <cellStyle name="xl91 5 2" xfId="1933"/>
    <cellStyle name="xl91 6" xfId="1147"/>
    <cellStyle name="xl91 6 2" xfId="1764"/>
    <cellStyle name="xl91 7" xfId="1283"/>
    <cellStyle name="xl91 8" xfId="261"/>
    <cellStyle name="xl92" xfId="66"/>
    <cellStyle name="xl92 2" xfId="430"/>
    <cellStyle name="xl92 2 2" xfId="1384"/>
    <cellStyle name="xl92 3" xfId="551"/>
    <cellStyle name="xl92 4" xfId="769"/>
    <cellStyle name="xl92 4 2" xfId="1566"/>
    <cellStyle name="xl92 5" xfId="951"/>
    <cellStyle name="xl92 5 2" xfId="1943"/>
    <cellStyle name="xl92 6" xfId="1133"/>
    <cellStyle name="xl92 6 2" xfId="1750"/>
    <cellStyle name="xl92 7" xfId="1292"/>
    <cellStyle name="xl92 8" xfId="271"/>
    <cellStyle name="xl93" xfId="76"/>
    <cellStyle name="xl93 2" xfId="440"/>
    <cellStyle name="xl93 2 2" xfId="1393"/>
    <cellStyle name="xl93 3" xfId="549"/>
    <cellStyle name="xl93 4" xfId="779"/>
    <cellStyle name="xl93 4 2" xfId="1576"/>
    <cellStyle name="xl93 5" xfId="961"/>
    <cellStyle name="xl93 5 2" xfId="1934"/>
    <cellStyle name="xl93 6" xfId="1143"/>
    <cellStyle name="xl93 6 2" xfId="1760"/>
    <cellStyle name="xl93 7" xfId="1284"/>
    <cellStyle name="xl93 8" xfId="262"/>
    <cellStyle name="xl94" xfId="63"/>
    <cellStyle name="xl94 2" xfId="427"/>
    <cellStyle name="xl94 2 2" xfId="1381"/>
    <cellStyle name="xl94 3" xfId="575"/>
    <cellStyle name="xl94 4" xfId="766"/>
    <cellStyle name="xl94 4 2" xfId="1563"/>
    <cellStyle name="xl94 5" xfId="948"/>
    <cellStyle name="xl94 5 2" xfId="1937"/>
    <cellStyle name="xl94 6" xfId="1130"/>
    <cellStyle name="xl94 6 2" xfId="1747"/>
    <cellStyle name="xl94 7" xfId="1287"/>
    <cellStyle name="xl94 8" xfId="265"/>
    <cellStyle name="xl95" xfId="67"/>
    <cellStyle name="xl95 2" xfId="431"/>
    <cellStyle name="xl95 2 2" xfId="1385"/>
    <cellStyle name="xl95 3" xfId="417"/>
    <cellStyle name="xl95 4" xfId="770"/>
    <cellStyle name="xl95 4 2" xfId="1567"/>
    <cellStyle name="xl95 5" xfId="952"/>
    <cellStyle name="xl95 5 2" xfId="1944"/>
    <cellStyle name="xl95 6" xfId="1134"/>
    <cellStyle name="xl95 6 2" xfId="1751"/>
    <cellStyle name="xl95 7" xfId="1293"/>
    <cellStyle name="xl95 8" xfId="272"/>
    <cellStyle name="xl96" xfId="77"/>
    <cellStyle name="xl96 2" xfId="441"/>
    <cellStyle name="xl96 2 2" xfId="1394"/>
    <cellStyle name="xl96 3" xfId="411"/>
    <cellStyle name="xl96 4" xfId="780"/>
    <cellStyle name="xl96 4 2" xfId="1577"/>
    <cellStyle name="xl96 5" xfId="962"/>
    <cellStyle name="xl96 5 2" xfId="1935"/>
    <cellStyle name="xl96 6" xfId="1144"/>
    <cellStyle name="xl96 6 2" xfId="1761"/>
    <cellStyle name="xl96 7" xfId="1285"/>
    <cellStyle name="xl96 8" xfId="263"/>
    <cellStyle name="xl97" xfId="68"/>
    <cellStyle name="xl97 2" xfId="432"/>
    <cellStyle name="xl97 2 2" xfId="1386"/>
    <cellStyle name="xl97 3" xfId="703"/>
    <cellStyle name="xl97 4" xfId="771"/>
    <cellStyle name="xl97 4 2" xfId="1568"/>
    <cellStyle name="xl97 5" xfId="953"/>
    <cellStyle name="xl97 5 2" xfId="1945"/>
    <cellStyle name="xl97 6" xfId="1135"/>
    <cellStyle name="xl97 6 2" xfId="1752"/>
    <cellStyle name="xl97 7" xfId="273"/>
    <cellStyle name="xl98" xfId="71"/>
    <cellStyle name="xl98 2" xfId="435"/>
    <cellStyle name="xl98 2 2" xfId="1389"/>
    <cellStyle name="xl98 3" xfId="560"/>
    <cellStyle name="xl98 4" xfId="774"/>
    <cellStyle name="xl98 4 2" xfId="1571"/>
    <cellStyle name="xl98 5" xfId="956"/>
    <cellStyle name="xl98 5 2" xfId="1929"/>
    <cellStyle name="xl98 6" xfId="1138"/>
    <cellStyle name="xl98 6 2" xfId="1755"/>
    <cellStyle name="xl98 7" xfId="1280"/>
    <cellStyle name="xl98 8" xfId="257"/>
    <cellStyle name="xl99" xfId="78"/>
    <cellStyle name="xl99 2" xfId="442"/>
    <cellStyle name="xl99 2 2" xfId="1395"/>
    <cellStyle name="xl99 3" xfId="419"/>
    <cellStyle name="xl99 4" xfId="781"/>
    <cellStyle name="xl99 4 2" xfId="1578"/>
    <cellStyle name="xl99 5" xfId="963"/>
    <cellStyle name="xl99 5 2" xfId="1930"/>
    <cellStyle name="xl99 6" xfId="1145"/>
    <cellStyle name="xl99 6 2" xfId="1762"/>
    <cellStyle name="xl99 7" xfId="258"/>
    <cellStyle name="Обычный" xfId="0" builtinId="0"/>
    <cellStyle name="Обычный 2" xfId="193"/>
    <cellStyle name="Обычный 2 2" xfId="1684"/>
    <cellStyle name="Обычный 3" xfId="194"/>
    <cellStyle name="Обычный 3 2" xfId="1868"/>
    <cellStyle name="Обычный 4" xfId="198"/>
    <cellStyle name="Обычный 4 2" xfId="1869"/>
    <cellStyle name="Обычный 5" xfId="186"/>
    <cellStyle name="Обычный 6" xfId="1683"/>
    <cellStyle name="Примечание 2" xfId="1867"/>
    <cellStyle name="Стиль 1" xfId="195"/>
    <cellStyle name="Финансовый 2" xfId="196"/>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4"/>
  <sheetViews>
    <sheetView tabSelected="1" view="pageBreakPreview" topLeftCell="A400" zoomScaleNormal="100" zoomScaleSheetLayoutView="100" zoomScalePageLayoutView="70" workbookViewId="0">
      <selection activeCell="C405" sqref="C405"/>
    </sheetView>
  </sheetViews>
  <sheetFormatPr defaultColWidth="8.5546875" defaultRowHeight="14.4" x14ac:dyDescent="0.3"/>
  <cols>
    <col min="1" max="1" width="27.5546875" style="1" customWidth="1"/>
    <col min="2" max="2" width="56.44140625" style="1" customWidth="1"/>
    <col min="3" max="5" width="18.77734375" style="1" customWidth="1"/>
    <col min="6" max="6" width="18.6640625" style="1" customWidth="1"/>
    <col min="7" max="7" width="8.5546875" style="1" customWidth="1"/>
    <col min="8" max="16384" width="8.5546875" style="1"/>
  </cols>
  <sheetData>
    <row r="1" spans="1:7" ht="8.4" customHeight="1" x14ac:dyDescent="0.3">
      <c r="A1" s="6"/>
      <c r="B1" s="2"/>
      <c r="C1" s="2"/>
      <c r="D1" s="2"/>
      <c r="E1" s="2"/>
      <c r="F1" s="6"/>
      <c r="G1" s="3"/>
    </row>
    <row r="2" spans="1:7" ht="49.2" customHeight="1" x14ac:dyDescent="0.3">
      <c r="A2" s="21" t="s">
        <v>856</v>
      </c>
      <c r="B2" s="21"/>
      <c r="C2" s="21"/>
      <c r="D2" s="21"/>
      <c r="E2" s="21"/>
      <c r="F2" s="21"/>
      <c r="G2" s="3"/>
    </row>
    <row r="3" spans="1:7" ht="15" customHeight="1" x14ac:dyDescent="0.3">
      <c r="A3" s="4"/>
      <c r="B3" s="2"/>
      <c r="C3" s="2"/>
      <c r="D3" s="2"/>
      <c r="E3" s="2"/>
      <c r="F3" s="16" t="s">
        <v>849</v>
      </c>
      <c r="G3" s="3"/>
    </row>
    <row r="4" spans="1:7" ht="85.8" customHeight="1" x14ac:dyDescent="0.3">
      <c r="A4" s="10" t="s">
        <v>846</v>
      </c>
      <c r="B4" s="10" t="s">
        <v>847</v>
      </c>
      <c r="C4" s="18" t="s">
        <v>857</v>
      </c>
      <c r="D4" s="18" t="s">
        <v>858</v>
      </c>
      <c r="E4" s="18" t="s">
        <v>859</v>
      </c>
      <c r="F4" s="17" t="s">
        <v>860</v>
      </c>
      <c r="G4" s="3"/>
    </row>
    <row r="5" spans="1:7" ht="15.6" x14ac:dyDescent="0.3">
      <c r="A5" s="14" t="s">
        <v>1</v>
      </c>
      <c r="B5" s="15" t="s">
        <v>0</v>
      </c>
      <c r="C5" s="12">
        <f>C6+C23+C46+C53+C61+C67+C88+C109+C127+C140+C149+C154</f>
        <v>52774528680.779999</v>
      </c>
      <c r="D5" s="12">
        <f>D6+D23+D46+D53+D61+D67+D88+D109+D127+D140+D149+D154</f>
        <v>0</v>
      </c>
      <c r="E5" s="12">
        <f>E6+E23+E46+E53+E61+E67+E88+E109+E127+E140+E149+E154</f>
        <v>3546468211.8000002</v>
      </c>
      <c r="F5" s="12">
        <v>56320996892.580002</v>
      </c>
      <c r="G5" s="3"/>
    </row>
    <row r="6" spans="1:7" ht="15.6" x14ac:dyDescent="0.3">
      <c r="A6" s="14" t="s">
        <v>3</v>
      </c>
      <c r="B6" s="15" t="s">
        <v>2</v>
      </c>
      <c r="C6" s="12">
        <f>C7+C14</f>
        <v>32198676000</v>
      </c>
      <c r="D6" s="12">
        <f t="shared" ref="D6:E6" si="0">D7+D14</f>
        <v>0</v>
      </c>
      <c r="E6" s="12">
        <f t="shared" si="0"/>
        <v>1010610651.8000002</v>
      </c>
      <c r="F6" s="12">
        <v>33209286651.799999</v>
      </c>
      <c r="G6" s="3"/>
    </row>
    <row r="7" spans="1:7" ht="15.6" x14ac:dyDescent="0.3">
      <c r="A7" s="9" t="s">
        <v>5</v>
      </c>
      <c r="B7" s="11" t="s">
        <v>4</v>
      </c>
      <c r="C7" s="8">
        <f>C8+C12+C13</f>
        <v>14766983000</v>
      </c>
      <c r="D7" s="8">
        <f t="shared" ref="D7:E7" si="1">D8+D12+D13</f>
        <v>0</v>
      </c>
      <c r="E7" s="8">
        <f t="shared" si="1"/>
        <v>-1459881000</v>
      </c>
      <c r="F7" s="8">
        <v>13307102000</v>
      </c>
      <c r="G7" s="3"/>
    </row>
    <row r="8" spans="1:7" ht="46.8" x14ac:dyDescent="0.3">
      <c r="A8" s="9" t="s">
        <v>7</v>
      </c>
      <c r="B8" s="11" t="s">
        <v>6</v>
      </c>
      <c r="C8" s="8">
        <f>C9+C11</f>
        <v>13375367000</v>
      </c>
      <c r="D8" s="8">
        <f t="shared" ref="D8" si="2">D9+D11</f>
        <v>0</v>
      </c>
      <c r="E8" s="8">
        <f>E9+E10+E11</f>
        <v>-973273000</v>
      </c>
      <c r="F8" s="8">
        <v>12402094000</v>
      </c>
      <c r="G8" s="3"/>
    </row>
    <row r="9" spans="1:7" ht="172.8" customHeight="1" x14ac:dyDescent="0.3">
      <c r="A9" s="9" t="s">
        <v>9</v>
      </c>
      <c r="B9" s="11" t="s">
        <v>8</v>
      </c>
      <c r="C9" s="8">
        <v>13374992000</v>
      </c>
      <c r="D9" s="8"/>
      <c r="E9" s="8">
        <v>-945382000</v>
      </c>
      <c r="F9" s="8">
        <v>12429610000</v>
      </c>
      <c r="G9" s="3"/>
    </row>
    <row r="10" spans="1:7" ht="109.2" x14ac:dyDescent="0.3">
      <c r="A10" s="9" t="s">
        <v>11</v>
      </c>
      <c r="B10" s="11" t="s">
        <v>10</v>
      </c>
      <c r="C10" s="8">
        <v>0</v>
      </c>
      <c r="D10" s="8"/>
      <c r="E10" s="8">
        <v>-27156000</v>
      </c>
      <c r="F10" s="8">
        <v>-27156000</v>
      </c>
      <c r="G10" s="3"/>
    </row>
    <row r="11" spans="1:7" ht="48" customHeight="1" x14ac:dyDescent="0.3">
      <c r="A11" s="9" t="s">
        <v>13</v>
      </c>
      <c r="B11" s="11" t="s">
        <v>12</v>
      </c>
      <c r="C11" s="8">
        <v>375000</v>
      </c>
      <c r="D11" s="8"/>
      <c r="E11" s="8">
        <v>-735000</v>
      </c>
      <c r="F11" s="8">
        <v>-360000</v>
      </c>
      <c r="G11" s="3"/>
    </row>
    <row r="12" spans="1:7" ht="157.80000000000001" customHeight="1" x14ac:dyDescent="0.3">
      <c r="A12" s="9" t="s">
        <v>15</v>
      </c>
      <c r="B12" s="11" t="s">
        <v>14</v>
      </c>
      <c r="C12" s="8">
        <v>865982000</v>
      </c>
      <c r="D12" s="8"/>
      <c r="E12" s="8">
        <v>-192244000</v>
      </c>
      <c r="F12" s="8">
        <v>673738000</v>
      </c>
      <c r="G12" s="3"/>
    </row>
    <row r="13" spans="1:7" ht="157.19999999999999" customHeight="1" x14ac:dyDescent="0.3">
      <c r="A13" s="9" t="s">
        <v>17</v>
      </c>
      <c r="B13" s="11" t="s">
        <v>16</v>
      </c>
      <c r="C13" s="8">
        <v>525634000</v>
      </c>
      <c r="D13" s="8"/>
      <c r="E13" s="8">
        <v>-294364000</v>
      </c>
      <c r="F13" s="8">
        <v>231270000</v>
      </c>
      <c r="G13" s="3"/>
    </row>
    <row r="14" spans="1:7" ht="15.6" x14ac:dyDescent="0.3">
      <c r="A14" s="9" t="s">
        <v>19</v>
      </c>
      <c r="B14" s="11" t="s">
        <v>18</v>
      </c>
      <c r="C14" s="8">
        <f>C15+C16+C17+C18+C19+C21+C22</f>
        <v>17431693000</v>
      </c>
      <c r="D14" s="8">
        <f t="shared" ref="D14" si="3">D15+D16+D17+D18+D19+D21+D22</f>
        <v>0</v>
      </c>
      <c r="E14" s="8">
        <f>E15+E16+E17+E18+E19+E20+E21+E22</f>
        <v>2470491651.8000002</v>
      </c>
      <c r="F14" s="8">
        <v>19902184651.799999</v>
      </c>
      <c r="G14" s="3"/>
    </row>
    <row r="15" spans="1:7" ht="124.8" x14ac:dyDescent="0.3">
      <c r="A15" s="9" t="s">
        <v>21</v>
      </c>
      <c r="B15" s="11" t="s">
        <v>20</v>
      </c>
      <c r="C15" s="8">
        <v>15804396000</v>
      </c>
      <c r="D15" s="8"/>
      <c r="E15" s="8">
        <v>1475472651.8</v>
      </c>
      <c r="F15" s="8">
        <v>17279868651.799999</v>
      </c>
      <c r="G15" s="3"/>
    </row>
    <row r="16" spans="1:7" ht="124.8" x14ac:dyDescent="0.3">
      <c r="A16" s="9" t="s">
        <v>23</v>
      </c>
      <c r="B16" s="11" t="s">
        <v>22</v>
      </c>
      <c r="C16" s="8">
        <v>83734000</v>
      </c>
      <c r="D16" s="8"/>
      <c r="E16" s="8">
        <v>24761000</v>
      </c>
      <c r="F16" s="8">
        <v>108495000</v>
      </c>
      <c r="G16" s="3"/>
    </row>
    <row r="17" spans="1:7" ht="94.8" customHeight="1" x14ac:dyDescent="0.3">
      <c r="A17" s="9" t="s">
        <v>25</v>
      </c>
      <c r="B17" s="11" t="s">
        <v>24</v>
      </c>
      <c r="C17" s="8">
        <v>153082000</v>
      </c>
      <c r="D17" s="8"/>
      <c r="E17" s="8">
        <v>213937000</v>
      </c>
      <c r="F17" s="8">
        <v>367019000</v>
      </c>
      <c r="G17" s="3"/>
    </row>
    <row r="18" spans="1:7" ht="94.8" customHeight="1" x14ac:dyDescent="0.3">
      <c r="A18" s="9" t="s">
        <v>27</v>
      </c>
      <c r="B18" s="11" t="s">
        <v>26</v>
      </c>
      <c r="C18" s="8">
        <v>75789000</v>
      </c>
      <c r="D18" s="8"/>
      <c r="E18" s="8">
        <v>32234000</v>
      </c>
      <c r="F18" s="8">
        <v>108023000</v>
      </c>
      <c r="G18" s="3"/>
    </row>
    <row r="19" spans="1:7" ht="157.19999999999999" customHeight="1" x14ac:dyDescent="0.3">
      <c r="A19" s="9" t="s">
        <v>29</v>
      </c>
      <c r="B19" s="11" t="s">
        <v>28</v>
      </c>
      <c r="C19" s="8">
        <v>521656000</v>
      </c>
      <c r="D19" s="8"/>
      <c r="E19" s="8">
        <v>76884000</v>
      </c>
      <c r="F19" s="8">
        <v>598540000</v>
      </c>
      <c r="G19" s="3"/>
    </row>
    <row r="20" spans="1:7" ht="109.8" customHeight="1" x14ac:dyDescent="0.3">
      <c r="A20" s="9" t="s">
        <v>31</v>
      </c>
      <c r="B20" s="11" t="s">
        <v>30</v>
      </c>
      <c r="C20" s="8">
        <v>0</v>
      </c>
      <c r="D20" s="8"/>
      <c r="E20" s="8">
        <v>66000</v>
      </c>
      <c r="F20" s="8">
        <v>66000</v>
      </c>
      <c r="G20" s="3"/>
    </row>
    <row r="21" spans="1:7" ht="78" x14ac:dyDescent="0.3">
      <c r="A21" s="9" t="s">
        <v>33</v>
      </c>
      <c r="B21" s="11" t="s">
        <v>32</v>
      </c>
      <c r="C21" s="8">
        <v>294916000</v>
      </c>
      <c r="D21" s="8"/>
      <c r="E21" s="8">
        <v>67679000</v>
      </c>
      <c r="F21" s="8">
        <v>362595000</v>
      </c>
      <c r="G21" s="3"/>
    </row>
    <row r="22" spans="1:7" ht="78" x14ac:dyDescent="0.3">
      <c r="A22" s="9" t="s">
        <v>35</v>
      </c>
      <c r="B22" s="11" t="s">
        <v>34</v>
      </c>
      <c r="C22" s="8">
        <v>498120000</v>
      </c>
      <c r="D22" s="8"/>
      <c r="E22" s="8">
        <v>579458000</v>
      </c>
      <c r="F22" s="8">
        <v>1077578000</v>
      </c>
      <c r="G22" s="3"/>
    </row>
    <row r="23" spans="1:7" ht="46.8" x14ac:dyDescent="0.3">
      <c r="A23" s="14" t="s">
        <v>37</v>
      </c>
      <c r="B23" s="15" t="s">
        <v>36</v>
      </c>
      <c r="C23" s="12">
        <f>C24</f>
        <v>7495179800</v>
      </c>
      <c r="D23" s="12">
        <f t="shared" ref="D23:E23" si="4">D24</f>
        <v>0</v>
      </c>
      <c r="E23" s="12">
        <f t="shared" si="4"/>
        <v>353812560</v>
      </c>
      <c r="F23" s="12">
        <v>7848992360</v>
      </c>
      <c r="G23" s="3"/>
    </row>
    <row r="24" spans="1:7" ht="31.2" x14ac:dyDescent="0.3">
      <c r="A24" s="9" t="s">
        <v>39</v>
      </c>
      <c r="B24" s="11" t="s">
        <v>38</v>
      </c>
      <c r="C24" s="8">
        <f>C25+C26+C27+C30+C31+C32+C33+C34+C37+C40+C43</f>
        <v>7495179800</v>
      </c>
      <c r="D24" s="8">
        <f t="shared" ref="D24:E24" si="5">D25+D26+D27+D30+D31+D32+D33+D34+D37+D40+D43</f>
        <v>0</v>
      </c>
      <c r="E24" s="8">
        <f t="shared" si="5"/>
        <v>353812560</v>
      </c>
      <c r="F24" s="8">
        <v>7848992360</v>
      </c>
      <c r="G24" s="3"/>
    </row>
    <row r="25" spans="1:7" ht="32.4" customHeight="1" x14ac:dyDescent="0.3">
      <c r="A25" s="9" t="s">
        <v>41</v>
      </c>
      <c r="B25" s="11" t="s">
        <v>40</v>
      </c>
      <c r="C25" s="8">
        <v>386958000</v>
      </c>
      <c r="D25" s="8"/>
      <c r="E25" s="8"/>
      <c r="F25" s="8">
        <v>386958000</v>
      </c>
      <c r="G25" s="3"/>
    </row>
    <row r="26" spans="1:7" ht="31.2" x14ac:dyDescent="0.3">
      <c r="A26" s="9" t="s">
        <v>43</v>
      </c>
      <c r="B26" s="11" t="s">
        <v>42</v>
      </c>
      <c r="C26" s="8">
        <v>260367000</v>
      </c>
      <c r="D26" s="8"/>
      <c r="E26" s="8"/>
      <c r="F26" s="8">
        <v>260367000</v>
      </c>
      <c r="G26" s="3"/>
    </row>
    <row r="27" spans="1:7" ht="197.4" customHeight="1" x14ac:dyDescent="0.3">
      <c r="A27" s="9" t="s">
        <v>45</v>
      </c>
      <c r="B27" s="11" t="s">
        <v>44</v>
      </c>
      <c r="C27" s="8">
        <f>C28+C29</f>
        <v>1606319900</v>
      </c>
      <c r="D27" s="8"/>
      <c r="E27" s="8"/>
      <c r="F27" s="8">
        <v>1606319900</v>
      </c>
      <c r="G27" s="3"/>
    </row>
    <row r="28" spans="1:7" ht="213.6" customHeight="1" x14ac:dyDescent="0.3">
      <c r="A28" s="9" t="s">
        <v>47</v>
      </c>
      <c r="B28" s="11" t="s">
        <v>46</v>
      </c>
      <c r="C28" s="8">
        <v>1037091500</v>
      </c>
      <c r="D28" s="8"/>
      <c r="E28" s="8"/>
      <c r="F28" s="8">
        <v>1037091500</v>
      </c>
      <c r="G28" s="3"/>
    </row>
    <row r="29" spans="1:7" ht="274.8" customHeight="1" x14ac:dyDescent="0.3">
      <c r="A29" s="9" t="s">
        <v>49</v>
      </c>
      <c r="B29" s="11" t="s">
        <v>48</v>
      </c>
      <c r="C29" s="8">
        <v>569228400</v>
      </c>
      <c r="D29" s="8"/>
      <c r="E29" s="8"/>
      <c r="F29" s="8">
        <v>569228400</v>
      </c>
      <c r="G29" s="3"/>
    </row>
    <row r="30" spans="1:7" ht="126.6" customHeight="1" x14ac:dyDescent="0.3">
      <c r="A30" s="9" t="s">
        <v>51</v>
      </c>
      <c r="B30" s="11" t="s">
        <v>50</v>
      </c>
      <c r="C30" s="8">
        <v>790000</v>
      </c>
      <c r="D30" s="8"/>
      <c r="E30" s="8"/>
      <c r="F30" s="8">
        <v>790000</v>
      </c>
      <c r="G30" s="3"/>
    </row>
    <row r="31" spans="1:7" ht="111" customHeight="1" x14ac:dyDescent="0.3">
      <c r="A31" s="9" t="s">
        <v>53</v>
      </c>
      <c r="B31" s="11" t="s">
        <v>52</v>
      </c>
      <c r="C31" s="8">
        <v>7000</v>
      </c>
      <c r="D31" s="8"/>
      <c r="E31" s="8"/>
      <c r="F31" s="8">
        <v>7000</v>
      </c>
      <c r="G31" s="3"/>
    </row>
    <row r="32" spans="1:7" ht="93.6" x14ac:dyDescent="0.3">
      <c r="A32" s="9" t="s">
        <v>55</v>
      </c>
      <c r="B32" s="11" t="s">
        <v>54</v>
      </c>
      <c r="C32" s="8">
        <v>53000</v>
      </c>
      <c r="D32" s="8"/>
      <c r="E32" s="8"/>
      <c r="F32" s="8">
        <v>53000</v>
      </c>
      <c r="G32" s="3"/>
    </row>
    <row r="33" spans="1:7" ht="78.599999999999994" customHeight="1" x14ac:dyDescent="0.3">
      <c r="A33" s="9" t="s">
        <v>57</v>
      </c>
      <c r="B33" s="11" t="s">
        <v>56</v>
      </c>
      <c r="C33" s="8">
        <v>650000</v>
      </c>
      <c r="D33" s="8"/>
      <c r="E33" s="8"/>
      <c r="F33" s="8">
        <v>650000</v>
      </c>
      <c r="G33" s="3"/>
    </row>
    <row r="34" spans="1:7" ht="81" customHeight="1" x14ac:dyDescent="0.3">
      <c r="A34" s="9" t="s">
        <v>59</v>
      </c>
      <c r="B34" s="11" t="s">
        <v>58</v>
      </c>
      <c r="C34" s="8">
        <f>C35+C36</f>
        <v>2732896000</v>
      </c>
      <c r="D34" s="8">
        <f t="shared" ref="D34:E34" si="6">D35+D36</f>
        <v>0</v>
      </c>
      <c r="E34" s="8">
        <f t="shared" si="6"/>
        <v>162825680</v>
      </c>
      <c r="F34" s="8">
        <v>2895721680</v>
      </c>
      <c r="G34" s="3"/>
    </row>
    <row r="35" spans="1:7" ht="127.2" customHeight="1" x14ac:dyDescent="0.3">
      <c r="A35" s="9" t="s">
        <v>61</v>
      </c>
      <c r="B35" s="11" t="s">
        <v>60</v>
      </c>
      <c r="C35" s="8">
        <v>2273511400</v>
      </c>
      <c r="D35" s="8"/>
      <c r="E35" s="8">
        <v>135455780</v>
      </c>
      <c r="F35" s="8">
        <v>2408967180</v>
      </c>
      <c r="G35" s="3"/>
    </row>
    <row r="36" spans="1:7" ht="127.2" customHeight="1" x14ac:dyDescent="0.3">
      <c r="A36" s="9" t="s">
        <v>63</v>
      </c>
      <c r="B36" s="11" t="s">
        <v>62</v>
      </c>
      <c r="C36" s="8">
        <v>459384600</v>
      </c>
      <c r="D36" s="8"/>
      <c r="E36" s="8">
        <v>27369900</v>
      </c>
      <c r="F36" s="8">
        <v>486754500</v>
      </c>
      <c r="G36" s="3"/>
    </row>
    <row r="37" spans="1:7" ht="95.4" customHeight="1" x14ac:dyDescent="0.3">
      <c r="A37" s="9" t="s">
        <v>65</v>
      </c>
      <c r="B37" s="11" t="s">
        <v>64</v>
      </c>
      <c r="C37" s="8">
        <f>C38+C39</f>
        <v>13021400</v>
      </c>
      <c r="D37" s="8">
        <f t="shared" ref="D37:E37" si="7">D38+D39</f>
        <v>0</v>
      </c>
      <c r="E37" s="8">
        <f t="shared" si="7"/>
        <v>1195450</v>
      </c>
      <c r="F37" s="8">
        <v>14216850</v>
      </c>
      <c r="G37" s="3"/>
    </row>
    <row r="38" spans="1:7" ht="138" customHeight="1" x14ac:dyDescent="0.3">
      <c r="A38" s="9" t="s">
        <v>67</v>
      </c>
      <c r="B38" s="11" t="s">
        <v>66</v>
      </c>
      <c r="C38" s="8">
        <v>10832600</v>
      </c>
      <c r="D38" s="8"/>
      <c r="E38" s="8">
        <v>994750</v>
      </c>
      <c r="F38" s="8">
        <v>11827350</v>
      </c>
      <c r="G38" s="3"/>
    </row>
    <row r="39" spans="1:7" ht="141.6" customHeight="1" x14ac:dyDescent="0.3">
      <c r="A39" s="9" t="s">
        <v>69</v>
      </c>
      <c r="B39" s="11" t="s">
        <v>68</v>
      </c>
      <c r="C39" s="8">
        <v>2188800</v>
      </c>
      <c r="D39" s="8"/>
      <c r="E39" s="8">
        <v>200700</v>
      </c>
      <c r="F39" s="8">
        <v>2389500</v>
      </c>
      <c r="G39" s="3"/>
    </row>
    <row r="40" spans="1:7" ht="79.2" customHeight="1" x14ac:dyDescent="0.3">
      <c r="A40" s="9" t="s">
        <v>71</v>
      </c>
      <c r="B40" s="11" t="s">
        <v>70</v>
      </c>
      <c r="C40" s="8">
        <f>C41+C42</f>
        <v>2833706400</v>
      </c>
      <c r="D40" s="8">
        <f t="shared" ref="D40:E40" si="8">D41+D42</f>
        <v>0</v>
      </c>
      <c r="E40" s="8">
        <f t="shared" si="8"/>
        <v>210741280</v>
      </c>
      <c r="F40" s="8">
        <v>3044447680</v>
      </c>
      <c r="G40" s="3"/>
    </row>
    <row r="41" spans="1:7" ht="126.6" customHeight="1" x14ac:dyDescent="0.3">
      <c r="A41" s="9" t="s">
        <v>73</v>
      </c>
      <c r="B41" s="11" t="s">
        <v>72</v>
      </c>
      <c r="C41" s="8">
        <v>2357376100</v>
      </c>
      <c r="D41" s="8"/>
      <c r="E41" s="8">
        <v>175316780</v>
      </c>
      <c r="F41" s="8">
        <v>2532692880</v>
      </c>
      <c r="G41" s="3"/>
    </row>
    <row r="42" spans="1:7" ht="126" customHeight="1" x14ac:dyDescent="0.3">
      <c r="A42" s="9" t="s">
        <v>75</v>
      </c>
      <c r="B42" s="11" t="s">
        <v>74</v>
      </c>
      <c r="C42" s="8">
        <v>476330300</v>
      </c>
      <c r="D42" s="8"/>
      <c r="E42" s="8">
        <v>35424500</v>
      </c>
      <c r="F42" s="8">
        <v>511754800</v>
      </c>
      <c r="G42" s="3"/>
    </row>
    <row r="43" spans="1:7" ht="79.2" customHeight="1" x14ac:dyDescent="0.3">
      <c r="A43" s="9" t="s">
        <v>77</v>
      </c>
      <c r="B43" s="11" t="s">
        <v>76</v>
      </c>
      <c r="C43" s="8">
        <f>C44+C45</f>
        <v>-339588900</v>
      </c>
      <c r="D43" s="8">
        <f t="shared" ref="D43:E43" si="9">D44+D45</f>
        <v>0</v>
      </c>
      <c r="E43" s="8">
        <f t="shared" si="9"/>
        <v>-20949850</v>
      </c>
      <c r="F43" s="8">
        <v>-360538750</v>
      </c>
      <c r="G43" s="3"/>
    </row>
    <row r="44" spans="1:7" ht="126" customHeight="1" x14ac:dyDescent="0.3">
      <c r="A44" s="9" t="s">
        <v>79</v>
      </c>
      <c r="B44" s="11" t="s">
        <v>78</v>
      </c>
      <c r="C44" s="8">
        <v>-282505900</v>
      </c>
      <c r="D44" s="8"/>
      <c r="E44" s="8">
        <v>-17428550</v>
      </c>
      <c r="F44" s="8">
        <v>-299934450</v>
      </c>
      <c r="G44" s="3"/>
    </row>
    <row r="45" spans="1:7" ht="121.2" customHeight="1" x14ac:dyDescent="0.3">
      <c r="A45" s="9" t="s">
        <v>81</v>
      </c>
      <c r="B45" s="11" t="s">
        <v>80</v>
      </c>
      <c r="C45" s="8">
        <v>-57083000</v>
      </c>
      <c r="D45" s="8"/>
      <c r="E45" s="8">
        <v>-3521300</v>
      </c>
      <c r="F45" s="8">
        <v>-60604300</v>
      </c>
      <c r="G45" s="3"/>
    </row>
    <row r="46" spans="1:7" ht="15.6" x14ac:dyDescent="0.3">
      <c r="A46" s="14" t="s">
        <v>83</v>
      </c>
      <c r="B46" s="15" t="s">
        <v>82</v>
      </c>
      <c r="C46" s="12">
        <f>C47+C52</f>
        <v>5379770000</v>
      </c>
      <c r="D46" s="12">
        <f>D47+D52</f>
        <v>0</v>
      </c>
      <c r="E46" s="12">
        <f>E47+E52</f>
        <v>763000000</v>
      </c>
      <c r="F46" s="12">
        <v>6142770000</v>
      </c>
      <c r="G46" s="3"/>
    </row>
    <row r="47" spans="1:7" ht="31.2" x14ac:dyDescent="0.3">
      <c r="A47" s="9" t="s">
        <v>85</v>
      </c>
      <c r="B47" s="11" t="s">
        <v>84</v>
      </c>
      <c r="C47" s="8">
        <f>C48+C50</f>
        <v>5239780000</v>
      </c>
      <c r="D47" s="8">
        <f>D48+D50</f>
        <v>0</v>
      </c>
      <c r="E47" s="8">
        <f>E48+E50</f>
        <v>763000000</v>
      </c>
      <c r="F47" s="8">
        <v>6002780000</v>
      </c>
      <c r="G47" s="3"/>
    </row>
    <row r="48" spans="1:7" ht="31.2" x14ac:dyDescent="0.3">
      <c r="A48" s="9" t="s">
        <v>87</v>
      </c>
      <c r="B48" s="11" t="s">
        <v>86</v>
      </c>
      <c r="C48" s="8">
        <f>C49</f>
        <v>3511508000</v>
      </c>
      <c r="D48" s="8">
        <f t="shared" ref="D48:E48" si="10">D49</f>
        <v>0</v>
      </c>
      <c r="E48" s="8">
        <f t="shared" si="10"/>
        <v>763000000</v>
      </c>
      <c r="F48" s="8">
        <v>4274508000</v>
      </c>
      <c r="G48" s="3"/>
    </row>
    <row r="49" spans="1:7" ht="31.2" x14ac:dyDescent="0.3">
      <c r="A49" s="9" t="s">
        <v>88</v>
      </c>
      <c r="B49" s="11" t="s">
        <v>86</v>
      </c>
      <c r="C49" s="8">
        <v>3511508000</v>
      </c>
      <c r="D49" s="8"/>
      <c r="E49" s="8">
        <v>763000000</v>
      </c>
      <c r="F49" s="8">
        <v>4274508000</v>
      </c>
      <c r="G49" s="3"/>
    </row>
    <row r="50" spans="1:7" ht="46.8" x14ac:dyDescent="0.3">
      <c r="A50" s="9" t="s">
        <v>90</v>
      </c>
      <c r="B50" s="11" t="s">
        <v>89</v>
      </c>
      <c r="C50" s="8">
        <f>C51</f>
        <v>1728272000</v>
      </c>
      <c r="D50" s="8">
        <f t="shared" ref="D50:E50" si="11">D51</f>
        <v>0</v>
      </c>
      <c r="E50" s="8">
        <f t="shared" si="11"/>
        <v>0</v>
      </c>
      <c r="F50" s="8">
        <v>1728272000</v>
      </c>
      <c r="G50" s="3"/>
    </row>
    <row r="51" spans="1:7" ht="63.6" customHeight="1" x14ac:dyDescent="0.3">
      <c r="A51" s="9" t="s">
        <v>92</v>
      </c>
      <c r="B51" s="11" t="s">
        <v>91</v>
      </c>
      <c r="C51" s="8">
        <v>1728272000</v>
      </c>
      <c r="D51" s="8"/>
      <c r="E51" s="8"/>
      <c r="F51" s="8">
        <v>1728272000</v>
      </c>
      <c r="G51" s="3"/>
    </row>
    <row r="52" spans="1:7" ht="15.6" x14ac:dyDescent="0.3">
      <c r="A52" s="9" t="s">
        <v>94</v>
      </c>
      <c r="B52" s="11" t="s">
        <v>93</v>
      </c>
      <c r="C52" s="8">
        <v>139990000</v>
      </c>
      <c r="D52" s="8"/>
      <c r="E52" s="8"/>
      <c r="F52" s="8">
        <v>139990000</v>
      </c>
      <c r="G52" s="3"/>
    </row>
    <row r="53" spans="1:7" ht="15.6" x14ac:dyDescent="0.3">
      <c r="A53" s="14" t="s">
        <v>96</v>
      </c>
      <c r="B53" s="15" t="s">
        <v>95</v>
      </c>
      <c r="C53" s="12">
        <f>C54+C57+C60</f>
        <v>5011888000</v>
      </c>
      <c r="D53" s="12">
        <f t="shared" ref="D53:E53" si="12">D54+D57+D60</f>
        <v>0</v>
      </c>
      <c r="E53" s="12">
        <f t="shared" si="12"/>
        <v>-97955000</v>
      </c>
      <c r="F53" s="12">
        <v>4913933000</v>
      </c>
      <c r="G53" s="3"/>
    </row>
    <row r="54" spans="1:7" ht="15.6" x14ac:dyDescent="0.3">
      <c r="A54" s="9" t="s">
        <v>98</v>
      </c>
      <c r="B54" s="11" t="s">
        <v>97</v>
      </c>
      <c r="C54" s="8">
        <f>C55+C56</f>
        <v>3878463000</v>
      </c>
      <c r="D54" s="8">
        <f t="shared" ref="D54:E54" si="13">D55+D56</f>
        <v>0</v>
      </c>
      <c r="E54" s="8">
        <f t="shared" si="13"/>
        <v>-144499000</v>
      </c>
      <c r="F54" s="8">
        <v>3733964000</v>
      </c>
      <c r="G54" s="3"/>
    </row>
    <row r="55" spans="1:7" ht="31.2" x14ac:dyDescent="0.3">
      <c r="A55" s="9" t="s">
        <v>100</v>
      </c>
      <c r="B55" s="11" t="s">
        <v>99</v>
      </c>
      <c r="C55" s="8">
        <v>3762109000</v>
      </c>
      <c r="D55" s="8"/>
      <c r="E55" s="8">
        <v>-111728000</v>
      </c>
      <c r="F55" s="8">
        <v>3650381000</v>
      </c>
      <c r="G55" s="3"/>
    </row>
    <row r="56" spans="1:7" ht="31.2" x14ac:dyDescent="0.3">
      <c r="A56" s="9" t="s">
        <v>102</v>
      </c>
      <c r="B56" s="11" t="s">
        <v>101</v>
      </c>
      <c r="C56" s="8">
        <v>116354000</v>
      </c>
      <c r="D56" s="8"/>
      <c r="E56" s="8">
        <v>-32771000</v>
      </c>
      <c r="F56" s="8">
        <v>83583000</v>
      </c>
      <c r="G56" s="3"/>
    </row>
    <row r="57" spans="1:7" ht="15.6" x14ac:dyDescent="0.3">
      <c r="A57" s="9" t="s">
        <v>104</v>
      </c>
      <c r="B57" s="11" t="s">
        <v>103</v>
      </c>
      <c r="C57" s="8">
        <f>C58+C59</f>
        <v>1133089000</v>
      </c>
      <c r="D57" s="8">
        <f t="shared" ref="D57:E57" si="14">D58+D59</f>
        <v>0</v>
      </c>
      <c r="E57" s="8">
        <f t="shared" si="14"/>
        <v>46544000</v>
      </c>
      <c r="F57" s="8">
        <v>1179633000</v>
      </c>
      <c r="G57" s="3"/>
    </row>
    <row r="58" spans="1:7" ht="15.6" x14ac:dyDescent="0.3">
      <c r="A58" s="9" t="s">
        <v>106</v>
      </c>
      <c r="B58" s="11" t="s">
        <v>105</v>
      </c>
      <c r="C58" s="8">
        <v>240335000</v>
      </c>
      <c r="D58" s="8"/>
      <c r="E58" s="8">
        <v>4564000</v>
      </c>
      <c r="F58" s="8">
        <v>244899000</v>
      </c>
      <c r="G58" s="3"/>
    </row>
    <row r="59" spans="1:7" ht="15.6" x14ac:dyDescent="0.3">
      <c r="A59" s="9" t="s">
        <v>108</v>
      </c>
      <c r="B59" s="11" t="s">
        <v>107</v>
      </c>
      <c r="C59" s="8">
        <v>892754000</v>
      </c>
      <c r="D59" s="8"/>
      <c r="E59" s="8">
        <v>41980000</v>
      </c>
      <c r="F59" s="8">
        <v>934734000</v>
      </c>
      <c r="G59" s="3"/>
    </row>
    <row r="60" spans="1:7" ht="15.6" x14ac:dyDescent="0.3">
      <c r="A60" s="9" t="s">
        <v>110</v>
      </c>
      <c r="B60" s="11" t="s">
        <v>109</v>
      </c>
      <c r="C60" s="8">
        <v>336000</v>
      </c>
      <c r="D60" s="8"/>
      <c r="E60" s="8"/>
      <c r="F60" s="8">
        <v>336000</v>
      </c>
      <c r="G60" s="3"/>
    </row>
    <row r="61" spans="1:7" ht="31.2" x14ac:dyDescent="0.3">
      <c r="A61" s="14" t="s">
        <v>112</v>
      </c>
      <c r="B61" s="15" t="s">
        <v>111</v>
      </c>
      <c r="C61" s="12">
        <f>C62+C65</f>
        <v>33061000</v>
      </c>
      <c r="D61" s="12">
        <f t="shared" ref="D61:E61" si="15">D62+D65</f>
        <v>0</v>
      </c>
      <c r="E61" s="12">
        <f t="shared" si="15"/>
        <v>0</v>
      </c>
      <c r="F61" s="12">
        <v>33061000</v>
      </c>
      <c r="G61" s="3"/>
    </row>
    <row r="62" spans="1:7" ht="15.6" x14ac:dyDescent="0.3">
      <c r="A62" s="9" t="s">
        <v>114</v>
      </c>
      <c r="B62" s="11" t="s">
        <v>113</v>
      </c>
      <c r="C62" s="8">
        <f>C63+C64</f>
        <v>32313000</v>
      </c>
      <c r="D62" s="8">
        <f t="shared" ref="D62:E62" si="16">D63+D64</f>
        <v>0</v>
      </c>
      <c r="E62" s="8">
        <f t="shared" si="16"/>
        <v>0</v>
      </c>
      <c r="F62" s="8">
        <v>32313000</v>
      </c>
      <c r="G62" s="3"/>
    </row>
    <row r="63" spans="1:7" ht="31.2" x14ac:dyDescent="0.3">
      <c r="A63" s="9" t="s">
        <v>116</v>
      </c>
      <c r="B63" s="11" t="s">
        <v>115</v>
      </c>
      <c r="C63" s="8">
        <v>20368000</v>
      </c>
      <c r="D63" s="8"/>
      <c r="E63" s="8"/>
      <c r="F63" s="8">
        <v>20368000</v>
      </c>
      <c r="G63" s="3"/>
    </row>
    <row r="64" spans="1:7" ht="127.2" customHeight="1" x14ac:dyDescent="0.3">
      <c r="A64" s="9" t="s">
        <v>118</v>
      </c>
      <c r="B64" s="11" t="s">
        <v>117</v>
      </c>
      <c r="C64" s="8">
        <v>11945000</v>
      </c>
      <c r="D64" s="8"/>
      <c r="E64" s="8"/>
      <c r="F64" s="8">
        <v>11945000</v>
      </c>
      <c r="G64" s="3"/>
    </row>
    <row r="65" spans="1:7" ht="31.2" x14ac:dyDescent="0.3">
      <c r="A65" s="9" t="s">
        <v>120</v>
      </c>
      <c r="B65" s="11" t="s">
        <v>119</v>
      </c>
      <c r="C65" s="8">
        <f>C66</f>
        <v>748000</v>
      </c>
      <c r="D65" s="8"/>
      <c r="E65" s="8"/>
      <c r="F65" s="8">
        <v>748000</v>
      </c>
      <c r="G65" s="3"/>
    </row>
    <row r="66" spans="1:7" ht="15.6" x14ac:dyDescent="0.3">
      <c r="A66" s="9" t="s">
        <v>122</v>
      </c>
      <c r="B66" s="11" t="s">
        <v>121</v>
      </c>
      <c r="C66" s="8">
        <v>748000</v>
      </c>
      <c r="D66" s="8"/>
      <c r="E66" s="8"/>
      <c r="F66" s="8">
        <v>748000</v>
      </c>
      <c r="G66" s="3"/>
    </row>
    <row r="67" spans="1:7" ht="15.6" x14ac:dyDescent="0.3">
      <c r="A67" s="14" t="s">
        <v>124</v>
      </c>
      <c r="B67" s="15" t="s">
        <v>123</v>
      </c>
      <c r="C67" s="12">
        <f>C68+C69</f>
        <v>111269150</v>
      </c>
      <c r="D67" s="12">
        <f t="shared" ref="D67:E67" si="17">D68+D69</f>
        <v>0</v>
      </c>
      <c r="E67" s="12">
        <f t="shared" si="17"/>
        <v>0</v>
      </c>
      <c r="F67" s="12">
        <v>111269150</v>
      </c>
      <c r="G67" s="3"/>
    </row>
    <row r="68" spans="1:7" ht="78" x14ac:dyDescent="0.3">
      <c r="A68" s="9" t="s">
        <v>126</v>
      </c>
      <c r="B68" s="11" t="s">
        <v>125</v>
      </c>
      <c r="C68" s="8">
        <v>1400000</v>
      </c>
      <c r="D68" s="8"/>
      <c r="E68" s="8"/>
      <c r="F68" s="8">
        <v>1400000</v>
      </c>
      <c r="G68" s="3"/>
    </row>
    <row r="69" spans="1:7" ht="46.8" x14ac:dyDescent="0.3">
      <c r="A69" s="9" t="s">
        <v>128</v>
      </c>
      <c r="B69" s="11" t="s">
        <v>127</v>
      </c>
      <c r="C69" s="8">
        <f>C70+C71+C73+C74+C75+C76+C79+C81+C82+C83+C84+C85+C86+C87</f>
        <v>109869150</v>
      </c>
      <c r="D69" s="8">
        <f>D70+D71+D73+D74+D75+D76+D79+D81+D82+D83+D84+D85+D86+D87</f>
        <v>0</v>
      </c>
      <c r="E69" s="8">
        <f>E70+E71+E73+E74+E75+E76+E79+E81+E82+E83+E84+E85+E86+E87</f>
        <v>0</v>
      </c>
      <c r="F69" s="8">
        <v>109869150</v>
      </c>
      <c r="G69" s="3"/>
    </row>
    <row r="70" spans="1:7" ht="46.8" x14ac:dyDescent="0.3">
      <c r="A70" s="9" t="s">
        <v>130</v>
      </c>
      <c r="B70" s="11" t="s">
        <v>129</v>
      </c>
      <c r="C70" s="8">
        <v>55222900</v>
      </c>
      <c r="D70" s="8"/>
      <c r="E70" s="8"/>
      <c r="F70" s="8">
        <v>55222900</v>
      </c>
      <c r="G70" s="3"/>
    </row>
    <row r="71" spans="1:7" ht="64.8" customHeight="1" x14ac:dyDescent="0.3">
      <c r="A71" s="9" t="s">
        <v>132</v>
      </c>
      <c r="B71" s="11" t="s">
        <v>131</v>
      </c>
      <c r="C71" s="8">
        <f>C72</f>
        <v>32011250</v>
      </c>
      <c r="D71" s="8">
        <f t="shared" ref="D71:E71" si="18">D72</f>
        <v>0</v>
      </c>
      <c r="E71" s="8">
        <f t="shared" si="18"/>
        <v>0</v>
      </c>
      <c r="F71" s="8">
        <v>32011250</v>
      </c>
      <c r="G71" s="3"/>
    </row>
    <row r="72" spans="1:7" ht="79.2" customHeight="1" x14ac:dyDescent="0.3">
      <c r="A72" s="9" t="s">
        <v>134</v>
      </c>
      <c r="B72" s="11" t="s">
        <v>133</v>
      </c>
      <c r="C72" s="8">
        <v>32011250</v>
      </c>
      <c r="D72" s="8"/>
      <c r="E72" s="8"/>
      <c r="F72" s="8">
        <v>32011250</v>
      </c>
      <c r="G72" s="3"/>
    </row>
    <row r="73" spans="1:7" ht="31.2" x14ac:dyDescent="0.3">
      <c r="A73" s="9" t="s">
        <v>136</v>
      </c>
      <c r="B73" s="11" t="s">
        <v>135</v>
      </c>
      <c r="C73" s="8">
        <v>4705000</v>
      </c>
      <c r="D73" s="8"/>
      <c r="E73" s="8"/>
      <c r="F73" s="8">
        <v>4705000</v>
      </c>
      <c r="G73" s="3"/>
    </row>
    <row r="74" spans="1:7" ht="79.8" customHeight="1" x14ac:dyDescent="0.3">
      <c r="A74" s="9" t="s">
        <v>138</v>
      </c>
      <c r="B74" s="11" t="s">
        <v>137</v>
      </c>
      <c r="C74" s="8">
        <v>75000</v>
      </c>
      <c r="D74" s="8"/>
      <c r="E74" s="8"/>
      <c r="F74" s="8">
        <v>75000</v>
      </c>
      <c r="G74" s="3"/>
    </row>
    <row r="75" spans="1:7" ht="124.8" x14ac:dyDescent="0.3">
      <c r="A75" s="9" t="s">
        <v>140</v>
      </c>
      <c r="B75" s="11" t="s">
        <v>139</v>
      </c>
      <c r="C75" s="8">
        <v>16000</v>
      </c>
      <c r="D75" s="8"/>
      <c r="E75" s="8"/>
      <c r="F75" s="8">
        <v>16000</v>
      </c>
      <c r="G75" s="3"/>
    </row>
    <row r="76" spans="1:7" ht="78" x14ac:dyDescent="0.3">
      <c r="A76" s="9" t="s">
        <v>142</v>
      </c>
      <c r="B76" s="11" t="s">
        <v>141</v>
      </c>
      <c r="C76" s="8">
        <v>17006000</v>
      </c>
      <c r="D76" s="8"/>
      <c r="E76" s="8"/>
      <c r="F76" s="8">
        <v>17006000</v>
      </c>
      <c r="G76" s="3"/>
    </row>
    <row r="77" spans="1:7" ht="93.6" x14ac:dyDescent="0.3">
      <c r="A77" s="9" t="s">
        <v>144</v>
      </c>
      <c r="B77" s="11" t="s">
        <v>143</v>
      </c>
      <c r="C77" s="8">
        <v>4956000</v>
      </c>
      <c r="D77" s="8"/>
      <c r="E77" s="8"/>
      <c r="F77" s="8">
        <v>4956000</v>
      </c>
      <c r="G77" s="3"/>
    </row>
    <row r="78" spans="1:7" ht="202.8" x14ac:dyDescent="0.3">
      <c r="A78" s="9" t="s">
        <v>146</v>
      </c>
      <c r="B78" s="11" t="s">
        <v>145</v>
      </c>
      <c r="C78" s="8">
        <v>12050000</v>
      </c>
      <c r="D78" s="8"/>
      <c r="E78" s="8"/>
      <c r="F78" s="8">
        <v>12050000</v>
      </c>
      <c r="G78" s="3"/>
    </row>
    <row r="79" spans="1:7" ht="64.8" customHeight="1" x14ac:dyDescent="0.3">
      <c r="A79" s="9" t="s">
        <v>148</v>
      </c>
      <c r="B79" s="11" t="s">
        <v>147</v>
      </c>
      <c r="C79" s="8">
        <f>C80</f>
        <v>223000</v>
      </c>
      <c r="D79" s="8">
        <f t="shared" ref="D79:E79" si="19">D80</f>
        <v>0</v>
      </c>
      <c r="E79" s="8">
        <f t="shared" si="19"/>
        <v>0</v>
      </c>
      <c r="F79" s="8">
        <v>223000</v>
      </c>
      <c r="G79" s="3"/>
    </row>
    <row r="80" spans="1:7" ht="94.8" customHeight="1" x14ac:dyDescent="0.3">
      <c r="A80" s="9" t="s">
        <v>150</v>
      </c>
      <c r="B80" s="11" t="s">
        <v>149</v>
      </c>
      <c r="C80" s="8">
        <v>223000</v>
      </c>
      <c r="D80" s="8"/>
      <c r="E80" s="8"/>
      <c r="F80" s="8">
        <v>223000</v>
      </c>
      <c r="G80" s="3"/>
    </row>
    <row r="81" spans="1:7" ht="46.8" x14ac:dyDescent="0.3">
      <c r="A81" s="9" t="s">
        <v>152</v>
      </c>
      <c r="B81" s="11" t="s">
        <v>151</v>
      </c>
      <c r="C81" s="8">
        <v>54000</v>
      </c>
      <c r="D81" s="8"/>
      <c r="E81" s="8"/>
      <c r="F81" s="8">
        <v>54000</v>
      </c>
      <c r="G81" s="3"/>
    </row>
    <row r="82" spans="1:7" ht="31.2" x14ac:dyDescent="0.3">
      <c r="A82" s="9" t="s">
        <v>154</v>
      </c>
      <c r="B82" s="11" t="s">
        <v>153</v>
      </c>
      <c r="C82" s="8">
        <v>6000</v>
      </c>
      <c r="D82" s="8"/>
      <c r="E82" s="8"/>
      <c r="F82" s="8">
        <v>6000</v>
      </c>
      <c r="G82" s="3"/>
    </row>
    <row r="83" spans="1:7" ht="46.8" x14ac:dyDescent="0.3">
      <c r="A83" s="9" t="s">
        <v>156</v>
      </c>
      <c r="B83" s="11" t="s">
        <v>155</v>
      </c>
      <c r="C83" s="8">
        <v>25000</v>
      </c>
      <c r="D83" s="8"/>
      <c r="E83" s="8"/>
      <c r="F83" s="8">
        <v>25000</v>
      </c>
      <c r="G83" s="3"/>
    </row>
    <row r="84" spans="1:7" ht="93.6" x14ac:dyDescent="0.3">
      <c r="A84" s="9" t="s">
        <v>158</v>
      </c>
      <c r="B84" s="11" t="s">
        <v>157</v>
      </c>
      <c r="C84" s="8">
        <v>85000</v>
      </c>
      <c r="D84" s="8"/>
      <c r="E84" s="8"/>
      <c r="F84" s="8">
        <v>85000</v>
      </c>
      <c r="G84" s="3"/>
    </row>
    <row r="85" spans="1:7" ht="94.8" customHeight="1" x14ac:dyDescent="0.3">
      <c r="A85" s="9" t="s">
        <v>160</v>
      </c>
      <c r="B85" s="11" t="s">
        <v>159</v>
      </c>
      <c r="C85" s="8">
        <v>200000</v>
      </c>
      <c r="D85" s="8"/>
      <c r="E85" s="8"/>
      <c r="F85" s="8">
        <v>200000</v>
      </c>
      <c r="G85" s="3"/>
    </row>
    <row r="86" spans="1:7" ht="62.4" x14ac:dyDescent="0.3">
      <c r="A86" s="9" t="s">
        <v>162</v>
      </c>
      <c r="B86" s="11" t="s">
        <v>161</v>
      </c>
      <c r="C86" s="8">
        <v>90000</v>
      </c>
      <c r="D86" s="8"/>
      <c r="E86" s="8"/>
      <c r="F86" s="8">
        <v>90000</v>
      </c>
      <c r="G86" s="3"/>
    </row>
    <row r="87" spans="1:7" ht="79.8" customHeight="1" x14ac:dyDescent="0.3">
      <c r="A87" s="9" t="s">
        <v>164</v>
      </c>
      <c r="B87" s="11" t="s">
        <v>163</v>
      </c>
      <c r="C87" s="8">
        <v>150000</v>
      </c>
      <c r="D87" s="8"/>
      <c r="E87" s="8"/>
      <c r="F87" s="8">
        <v>150000</v>
      </c>
      <c r="G87" s="3"/>
    </row>
    <row r="88" spans="1:7" ht="46.8" x14ac:dyDescent="0.3">
      <c r="A88" s="14" t="s">
        <v>166</v>
      </c>
      <c r="B88" s="15" t="s">
        <v>165</v>
      </c>
      <c r="C88" s="12">
        <f>C89+C91+C94+C96+C103+C106</f>
        <v>1534512472.78</v>
      </c>
      <c r="D88" s="12">
        <f>D89+D91+D94+D96+D103+D106</f>
        <v>0</v>
      </c>
      <c r="E88" s="12">
        <f>E89+E91+E94+E96+E103+E106</f>
        <v>1417000000</v>
      </c>
      <c r="F88" s="12">
        <v>2951512472.7800002</v>
      </c>
      <c r="G88" s="3"/>
    </row>
    <row r="89" spans="1:7" ht="79.8" customHeight="1" x14ac:dyDescent="0.3">
      <c r="A89" s="9" t="s">
        <v>168</v>
      </c>
      <c r="B89" s="11" t="s">
        <v>167</v>
      </c>
      <c r="C89" s="8">
        <f>C90</f>
        <v>7104000</v>
      </c>
      <c r="D89" s="8">
        <f t="shared" ref="D89:E89" si="20">D90</f>
        <v>0</v>
      </c>
      <c r="E89" s="8">
        <f t="shared" si="20"/>
        <v>0</v>
      </c>
      <c r="F89" s="8">
        <v>7104000</v>
      </c>
      <c r="G89" s="3"/>
    </row>
    <row r="90" spans="1:7" ht="62.4" x14ac:dyDescent="0.3">
      <c r="A90" s="9" t="s">
        <v>170</v>
      </c>
      <c r="B90" s="11" t="s">
        <v>169</v>
      </c>
      <c r="C90" s="8">
        <v>7104000</v>
      </c>
      <c r="D90" s="8"/>
      <c r="E90" s="8"/>
      <c r="F90" s="8">
        <v>7104000</v>
      </c>
      <c r="G90" s="3"/>
    </row>
    <row r="91" spans="1:7" ht="15.6" x14ac:dyDescent="0.3">
      <c r="A91" s="9" t="s">
        <v>172</v>
      </c>
      <c r="B91" s="11" t="s">
        <v>171</v>
      </c>
      <c r="C91" s="8">
        <f>C92</f>
        <v>1400000000</v>
      </c>
      <c r="D91" s="8">
        <f t="shared" ref="D91:E92" si="21">D92</f>
        <v>0</v>
      </c>
      <c r="E91" s="8">
        <f t="shared" si="21"/>
        <v>1417000000</v>
      </c>
      <c r="F91" s="8">
        <v>2817000000</v>
      </c>
      <c r="G91" s="3"/>
    </row>
    <row r="92" spans="1:7" ht="46.8" x14ac:dyDescent="0.3">
      <c r="A92" s="9" t="s">
        <v>174</v>
      </c>
      <c r="B92" s="11" t="s">
        <v>173</v>
      </c>
      <c r="C92" s="8">
        <f>C93</f>
        <v>1400000000</v>
      </c>
      <c r="D92" s="8">
        <f t="shared" si="21"/>
        <v>0</v>
      </c>
      <c r="E92" s="8">
        <f t="shared" si="21"/>
        <v>1417000000</v>
      </c>
      <c r="F92" s="8">
        <v>2817000000</v>
      </c>
      <c r="G92" s="3"/>
    </row>
    <row r="93" spans="1:7" ht="46.8" x14ac:dyDescent="0.3">
      <c r="A93" s="9" t="s">
        <v>176</v>
      </c>
      <c r="B93" s="11" t="s">
        <v>175</v>
      </c>
      <c r="C93" s="8">
        <v>1400000000</v>
      </c>
      <c r="D93" s="8"/>
      <c r="E93" s="8">
        <v>1417000000</v>
      </c>
      <c r="F93" s="8">
        <v>2817000000</v>
      </c>
      <c r="G93" s="3"/>
    </row>
    <row r="94" spans="1:7" ht="31.2" x14ac:dyDescent="0.3">
      <c r="A94" s="9" t="s">
        <v>178</v>
      </c>
      <c r="B94" s="11" t="s">
        <v>177</v>
      </c>
      <c r="C94" s="8">
        <f>C95</f>
        <v>1513472.78</v>
      </c>
      <c r="D94" s="8">
        <f t="shared" ref="D94:E94" si="22">D95</f>
        <v>0</v>
      </c>
      <c r="E94" s="8">
        <f t="shared" si="22"/>
        <v>0</v>
      </c>
      <c r="F94" s="8">
        <v>1513472.78</v>
      </c>
      <c r="G94" s="3"/>
    </row>
    <row r="95" spans="1:7" ht="46.8" x14ac:dyDescent="0.3">
      <c r="A95" s="9" t="s">
        <v>180</v>
      </c>
      <c r="B95" s="11" t="s">
        <v>179</v>
      </c>
      <c r="C95" s="8">
        <v>1513472.78</v>
      </c>
      <c r="D95" s="8"/>
      <c r="E95" s="8"/>
      <c r="F95" s="8">
        <v>1513472.78</v>
      </c>
      <c r="G95" s="3"/>
    </row>
    <row r="96" spans="1:7" ht="93.6" x14ac:dyDescent="0.3">
      <c r="A96" s="9" t="s">
        <v>182</v>
      </c>
      <c r="B96" s="11" t="s">
        <v>181</v>
      </c>
      <c r="C96" s="8">
        <f>C97+C99+C101</f>
        <v>119381000</v>
      </c>
      <c r="D96" s="8">
        <f t="shared" ref="D96:E96" si="23">D97+D99+D101</f>
        <v>0</v>
      </c>
      <c r="E96" s="8">
        <f t="shared" si="23"/>
        <v>0</v>
      </c>
      <c r="F96" s="8">
        <v>119381000</v>
      </c>
      <c r="G96" s="3"/>
    </row>
    <row r="97" spans="1:7" ht="79.8" customHeight="1" x14ac:dyDescent="0.3">
      <c r="A97" s="9" t="s">
        <v>184</v>
      </c>
      <c r="B97" s="11" t="s">
        <v>183</v>
      </c>
      <c r="C97" s="8">
        <f>C98</f>
        <v>90000000</v>
      </c>
      <c r="D97" s="8">
        <f t="shared" ref="D97:E97" si="24">D98</f>
        <v>0</v>
      </c>
      <c r="E97" s="8">
        <f t="shared" si="24"/>
        <v>0</v>
      </c>
      <c r="F97" s="8">
        <v>90000000</v>
      </c>
      <c r="G97" s="3"/>
    </row>
    <row r="98" spans="1:7" ht="93.6" x14ac:dyDescent="0.3">
      <c r="A98" s="9" t="s">
        <v>186</v>
      </c>
      <c r="B98" s="11" t="s">
        <v>185</v>
      </c>
      <c r="C98" s="8">
        <v>90000000</v>
      </c>
      <c r="D98" s="8"/>
      <c r="E98" s="8"/>
      <c r="F98" s="8">
        <v>90000000</v>
      </c>
      <c r="G98" s="3"/>
    </row>
    <row r="99" spans="1:7" ht="94.8" customHeight="1" x14ac:dyDescent="0.3">
      <c r="A99" s="9" t="s">
        <v>188</v>
      </c>
      <c r="B99" s="11" t="s">
        <v>187</v>
      </c>
      <c r="C99" s="8">
        <f>C100</f>
        <v>5276000</v>
      </c>
      <c r="D99" s="8">
        <f t="shared" ref="D99:E99" si="25">D100</f>
        <v>0</v>
      </c>
      <c r="E99" s="8">
        <f t="shared" si="25"/>
        <v>0</v>
      </c>
      <c r="F99" s="8">
        <v>5276000</v>
      </c>
      <c r="G99" s="3"/>
    </row>
    <row r="100" spans="1:7" ht="79.2" customHeight="1" x14ac:dyDescent="0.3">
      <c r="A100" s="9" t="s">
        <v>190</v>
      </c>
      <c r="B100" s="11" t="s">
        <v>189</v>
      </c>
      <c r="C100" s="8">
        <v>5276000</v>
      </c>
      <c r="D100" s="8"/>
      <c r="E100" s="8"/>
      <c r="F100" s="8">
        <v>5276000</v>
      </c>
      <c r="G100" s="3"/>
    </row>
    <row r="101" spans="1:7" ht="46.8" x14ac:dyDescent="0.3">
      <c r="A101" s="9" t="s">
        <v>192</v>
      </c>
      <c r="B101" s="11" t="s">
        <v>191</v>
      </c>
      <c r="C101" s="8">
        <f>C102</f>
        <v>24105000</v>
      </c>
      <c r="D101" s="8">
        <f t="shared" ref="D101:E101" si="26">D102</f>
        <v>0</v>
      </c>
      <c r="E101" s="8">
        <f t="shared" si="26"/>
        <v>0</v>
      </c>
      <c r="F101" s="8">
        <v>24105000</v>
      </c>
      <c r="G101" s="3"/>
    </row>
    <row r="102" spans="1:7" ht="46.8" x14ac:dyDescent="0.3">
      <c r="A102" s="9" t="s">
        <v>194</v>
      </c>
      <c r="B102" s="11" t="s">
        <v>193</v>
      </c>
      <c r="C102" s="8">
        <v>24105000</v>
      </c>
      <c r="D102" s="8"/>
      <c r="E102" s="8"/>
      <c r="F102" s="8">
        <v>24105000</v>
      </c>
      <c r="G102" s="3"/>
    </row>
    <row r="103" spans="1:7" ht="31.2" x14ac:dyDescent="0.3">
      <c r="A103" s="9" t="s">
        <v>196</v>
      </c>
      <c r="B103" s="11" t="s">
        <v>195</v>
      </c>
      <c r="C103" s="8">
        <f>C104</f>
        <v>5706000</v>
      </c>
      <c r="D103" s="8">
        <f t="shared" ref="D103:E104" si="27">D104</f>
        <v>0</v>
      </c>
      <c r="E103" s="8">
        <f t="shared" si="27"/>
        <v>0</v>
      </c>
      <c r="F103" s="8">
        <v>5706000</v>
      </c>
      <c r="G103" s="3"/>
    </row>
    <row r="104" spans="1:7" ht="48" customHeight="1" x14ac:dyDescent="0.3">
      <c r="A104" s="9" t="s">
        <v>198</v>
      </c>
      <c r="B104" s="11" t="s">
        <v>197</v>
      </c>
      <c r="C104" s="8">
        <f>C105</f>
        <v>5706000</v>
      </c>
      <c r="D104" s="8">
        <f t="shared" si="27"/>
        <v>0</v>
      </c>
      <c r="E104" s="8">
        <f t="shared" si="27"/>
        <v>0</v>
      </c>
      <c r="F104" s="8">
        <v>5706000</v>
      </c>
      <c r="G104" s="3"/>
    </row>
    <row r="105" spans="1:7" ht="62.4" x14ac:dyDescent="0.3">
      <c r="A105" s="9" t="s">
        <v>200</v>
      </c>
      <c r="B105" s="11" t="s">
        <v>199</v>
      </c>
      <c r="C105" s="8">
        <v>5706000</v>
      </c>
      <c r="D105" s="8"/>
      <c r="E105" s="8"/>
      <c r="F105" s="8">
        <v>5706000</v>
      </c>
      <c r="G105" s="3"/>
    </row>
    <row r="106" spans="1:7" ht="93.6" x14ac:dyDescent="0.3">
      <c r="A106" s="9" t="s">
        <v>202</v>
      </c>
      <c r="B106" s="11" t="s">
        <v>201</v>
      </c>
      <c r="C106" s="8">
        <f>C107</f>
        <v>808000</v>
      </c>
      <c r="D106" s="8">
        <f t="shared" ref="D106:E107" si="28">D107</f>
        <v>0</v>
      </c>
      <c r="E106" s="8">
        <f t="shared" si="28"/>
        <v>0</v>
      </c>
      <c r="F106" s="8">
        <v>808000</v>
      </c>
      <c r="G106" s="3"/>
    </row>
    <row r="107" spans="1:7" ht="93.6" x14ac:dyDescent="0.3">
      <c r="A107" s="9" t="s">
        <v>204</v>
      </c>
      <c r="B107" s="11" t="s">
        <v>203</v>
      </c>
      <c r="C107" s="8">
        <f>C108</f>
        <v>808000</v>
      </c>
      <c r="D107" s="8">
        <f t="shared" si="28"/>
        <v>0</v>
      </c>
      <c r="E107" s="8">
        <f t="shared" si="28"/>
        <v>0</v>
      </c>
      <c r="F107" s="8">
        <v>808000</v>
      </c>
      <c r="G107" s="3"/>
    </row>
    <row r="108" spans="1:7" ht="93.6" customHeight="1" x14ac:dyDescent="0.3">
      <c r="A108" s="9" t="s">
        <v>206</v>
      </c>
      <c r="B108" s="11" t="s">
        <v>205</v>
      </c>
      <c r="C108" s="8">
        <v>808000</v>
      </c>
      <c r="D108" s="8"/>
      <c r="E108" s="8"/>
      <c r="F108" s="8">
        <v>808000</v>
      </c>
      <c r="G108" s="3"/>
    </row>
    <row r="109" spans="1:7" ht="31.2" x14ac:dyDescent="0.3">
      <c r="A109" s="14" t="s">
        <v>208</v>
      </c>
      <c r="B109" s="15" t="s">
        <v>207</v>
      </c>
      <c r="C109" s="12">
        <f>C110+C116+C122</f>
        <v>302569430</v>
      </c>
      <c r="D109" s="12">
        <f t="shared" ref="D109:E109" si="29">D110+D116+D122</f>
        <v>0</v>
      </c>
      <c r="E109" s="12">
        <f t="shared" si="29"/>
        <v>0</v>
      </c>
      <c r="F109" s="12">
        <v>302569430</v>
      </c>
      <c r="G109" s="3"/>
    </row>
    <row r="110" spans="1:7" ht="15.6" x14ac:dyDescent="0.3">
      <c r="A110" s="9" t="s">
        <v>210</v>
      </c>
      <c r="B110" s="11" t="s">
        <v>209</v>
      </c>
      <c r="C110" s="8">
        <f>C111+C112+C113</f>
        <v>19039900</v>
      </c>
      <c r="D110" s="8">
        <f t="shared" ref="D110:E110" si="30">D111+D112+D113</f>
        <v>0</v>
      </c>
      <c r="E110" s="8">
        <f t="shared" si="30"/>
        <v>0</v>
      </c>
      <c r="F110" s="8">
        <v>19039900</v>
      </c>
      <c r="G110" s="3"/>
    </row>
    <row r="111" spans="1:7" ht="31.2" x14ac:dyDescent="0.3">
      <c r="A111" s="9" t="s">
        <v>212</v>
      </c>
      <c r="B111" s="11" t="s">
        <v>211</v>
      </c>
      <c r="C111" s="8">
        <v>1400000</v>
      </c>
      <c r="D111" s="8"/>
      <c r="E111" s="8"/>
      <c r="F111" s="8">
        <v>1400000</v>
      </c>
      <c r="G111" s="3"/>
    </row>
    <row r="112" spans="1:7" ht="17.399999999999999" customHeight="1" x14ac:dyDescent="0.3">
      <c r="A112" s="9" t="s">
        <v>214</v>
      </c>
      <c r="B112" s="11" t="s">
        <v>213</v>
      </c>
      <c r="C112" s="8">
        <v>4350000</v>
      </c>
      <c r="D112" s="8"/>
      <c r="E112" s="8"/>
      <c r="F112" s="8">
        <v>4350000</v>
      </c>
      <c r="G112" s="3"/>
    </row>
    <row r="113" spans="1:7" ht="16.2" customHeight="1" x14ac:dyDescent="0.3">
      <c r="A113" s="9" t="s">
        <v>216</v>
      </c>
      <c r="B113" s="11" t="s">
        <v>215</v>
      </c>
      <c r="C113" s="8">
        <f>C114+C115</f>
        <v>13289900</v>
      </c>
      <c r="D113" s="8">
        <f t="shared" ref="D113:E113" si="31">D114+D115</f>
        <v>0</v>
      </c>
      <c r="E113" s="8">
        <f t="shared" si="31"/>
        <v>0</v>
      </c>
      <c r="F113" s="8">
        <v>13289900</v>
      </c>
      <c r="G113" s="3"/>
    </row>
    <row r="114" spans="1:7" ht="15.6" x14ac:dyDescent="0.3">
      <c r="A114" s="9" t="s">
        <v>218</v>
      </c>
      <c r="B114" s="11" t="s">
        <v>217</v>
      </c>
      <c r="C114" s="8">
        <v>5900000</v>
      </c>
      <c r="D114" s="8"/>
      <c r="E114" s="8"/>
      <c r="F114" s="8">
        <v>5900000</v>
      </c>
      <c r="G114" s="3"/>
    </row>
    <row r="115" spans="1:7" ht="15.6" x14ac:dyDescent="0.3">
      <c r="A115" s="9" t="s">
        <v>220</v>
      </c>
      <c r="B115" s="11" t="s">
        <v>219</v>
      </c>
      <c r="C115" s="8">
        <v>7389900</v>
      </c>
      <c r="D115" s="8"/>
      <c r="E115" s="8"/>
      <c r="F115" s="8">
        <v>7389900</v>
      </c>
      <c r="G115" s="3"/>
    </row>
    <row r="116" spans="1:7" ht="15.6" x14ac:dyDescent="0.3">
      <c r="A116" s="9" t="s">
        <v>222</v>
      </c>
      <c r="B116" s="11" t="s">
        <v>221</v>
      </c>
      <c r="C116" s="8">
        <f>C117+C119+C120</f>
        <v>5409000</v>
      </c>
      <c r="D116" s="8">
        <f t="shared" ref="D116:E116" si="32">D117+D119+D120</f>
        <v>0</v>
      </c>
      <c r="E116" s="8">
        <f t="shared" si="32"/>
        <v>0</v>
      </c>
      <c r="F116" s="8">
        <v>5409000</v>
      </c>
      <c r="G116" s="3"/>
    </row>
    <row r="117" spans="1:7" ht="48" customHeight="1" x14ac:dyDescent="0.3">
      <c r="A117" s="9" t="s">
        <v>224</v>
      </c>
      <c r="B117" s="11" t="s">
        <v>223</v>
      </c>
      <c r="C117" s="8">
        <f>C118</f>
        <v>5000000</v>
      </c>
      <c r="D117" s="8">
        <f t="shared" ref="D117:E117" si="33">D118</f>
        <v>0</v>
      </c>
      <c r="E117" s="8">
        <f t="shared" si="33"/>
        <v>0</v>
      </c>
      <c r="F117" s="8">
        <v>5000000</v>
      </c>
      <c r="G117" s="3"/>
    </row>
    <row r="118" spans="1:7" ht="63" customHeight="1" x14ac:dyDescent="0.3">
      <c r="A118" s="9" t="s">
        <v>226</v>
      </c>
      <c r="B118" s="11" t="s">
        <v>225</v>
      </c>
      <c r="C118" s="8">
        <v>5000000</v>
      </c>
      <c r="D118" s="8"/>
      <c r="E118" s="8"/>
      <c r="F118" s="8">
        <v>5000000</v>
      </c>
      <c r="G118" s="3"/>
    </row>
    <row r="119" spans="1:7" ht="32.4" customHeight="1" x14ac:dyDescent="0.3">
      <c r="A119" s="9" t="s">
        <v>228</v>
      </c>
      <c r="B119" s="11" t="s">
        <v>227</v>
      </c>
      <c r="C119" s="8">
        <v>9000</v>
      </c>
      <c r="D119" s="8"/>
      <c r="E119" s="8"/>
      <c r="F119" s="8">
        <v>9000</v>
      </c>
      <c r="G119" s="3"/>
    </row>
    <row r="120" spans="1:7" ht="48.6" customHeight="1" x14ac:dyDescent="0.3">
      <c r="A120" s="9" t="s">
        <v>230</v>
      </c>
      <c r="B120" s="11" t="s">
        <v>229</v>
      </c>
      <c r="C120" s="8">
        <f>C121</f>
        <v>400000</v>
      </c>
      <c r="D120" s="8"/>
      <c r="E120" s="8"/>
      <c r="F120" s="8">
        <v>400000</v>
      </c>
      <c r="G120" s="3"/>
    </row>
    <row r="121" spans="1:7" ht="140.4" x14ac:dyDescent="0.3">
      <c r="A121" s="9" t="s">
        <v>232</v>
      </c>
      <c r="B121" s="11" t="s">
        <v>231</v>
      </c>
      <c r="C121" s="8">
        <v>400000</v>
      </c>
      <c r="D121" s="8"/>
      <c r="E121" s="8"/>
      <c r="F121" s="8">
        <v>400000</v>
      </c>
      <c r="G121" s="3"/>
    </row>
    <row r="122" spans="1:7" ht="15.6" x14ac:dyDescent="0.3">
      <c r="A122" s="9" t="s">
        <v>234</v>
      </c>
      <c r="B122" s="11" t="s">
        <v>233</v>
      </c>
      <c r="C122" s="8">
        <f>C123</f>
        <v>278120530</v>
      </c>
      <c r="D122" s="8">
        <f t="shared" ref="D122:E122" si="34">D123</f>
        <v>0</v>
      </c>
      <c r="E122" s="8">
        <f t="shared" si="34"/>
        <v>0</v>
      </c>
      <c r="F122" s="8">
        <v>278120530</v>
      </c>
      <c r="G122" s="3"/>
    </row>
    <row r="123" spans="1:7" ht="31.2" x14ac:dyDescent="0.3">
      <c r="A123" s="9" t="s">
        <v>236</v>
      </c>
      <c r="B123" s="11" t="s">
        <v>235</v>
      </c>
      <c r="C123" s="8">
        <f>C124+C125+C126</f>
        <v>278120530</v>
      </c>
      <c r="D123" s="8">
        <f t="shared" ref="D123:E123" si="35">D124+D125+D126</f>
        <v>0</v>
      </c>
      <c r="E123" s="8">
        <f t="shared" si="35"/>
        <v>0</v>
      </c>
      <c r="F123" s="8">
        <v>278120530</v>
      </c>
      <c r="G123" s="3"/>
    </row>
    <row r="124" spans="1:7" ht="49.2" customHeight="1" x14ac:dyDescent="0.3">
      <c r="A124" s="9" t="s">
        <v>238</v>
      </c>
      <c r="B124" s="11" t="s">
        <v>237</v>
      </c>
      <c r="C124" s="8">
        <v>521500</v>
      </c>
      <c r="D124" s="8"/>
      <c r="E124" s="8"/>
      <c r="F124" s="8">
        <v>521500</v>
      </c>
      <c r="G124" s="3"/>
    </row>
    <row r="125" spans="1:7" ht="110.4" customHeight="1" x14ac:dyDescent="0.3">
      <c r="A125" s="9" t="s">
        <v>240</v>
      </c>
      <c r="B125" s="11" t="s">
        <v>239</v>
      </c>
      <c r="C125" s="8">
        <v>263999030</v>
      </c>
      <c r="D125" s="8"/>
      <c r="E125" s="8"/>
      <c r="F125" s="8">
        <v>263999030</v>
      </c>
      <c r="G125" s="3"/>
    </row>
    <row r="126" spans="1:7" ht="46.8" x14ac:dyDescent="0.3">
      <c r="A126" s="9" t="s">
        <v>242</v>
      </c>
      <c r="B126" s="11" t="s">
        <v>241</v>
      </c>
      <c r="C126" s="8">
        <v>13600000</v>
      </c>
      <c r="D126" s="8"/>
      <c r="E126" s="8"/>
      <c r="F126" s="8">
        <v>13600000</v>
      </c>
      <c r="G126" s="3"/>
    </row>
    <row r="127" spans="1:7" ht="31.2" x14ac:dyDescent="0.3">
      <c r="A127" s="14" t="s">
        <v>244</v>
      </c>
      <c r="B127" s="15" t="s">
        <v>243</v>
      </c>
      <c r="C127" s="12">
        <f>C128+C135</f>
        <v>56450200</v>
      </c>
      <c r="D127" s="12">
        <f t="shared" ref="D127:E127" si="36">D128+D135</f>
        <v>0</v>
      </c>
      <c r="E127" s="12">
        <f t="shared" si="36"/>
        <v>0</v>
      </c>
      <c r="F127" s="12">
        <v>56450200</v>
      </c>
      <c r="G127" s="3"/>
    </row>
    <row r="128" spans="1:7" ht="15.6" x14ac:dyDescent="0.3">
      <c r="A128" s="9" t="s">
        <v>246</v>
      </c>
      <c r="B128" s="11" t="s">
        <v>245</v>
      </c>
      <c r="C128" s="8">
        <f>C129+C130+C131+C133</f>
        <v>6284000</v>
      </c>
      <c r="D128" s="8">
        <f t="shared" ref="D128:E128" si="37">D129+D130+D131+D133</f>
        <v>0</v>
      </c>
      <c r="E128" s="8">
        <f t="shared" si="37"/>
        <v>0</v>
      </c>
      <c r="F128" s="8">
        <v>6284000</v>
      </c>
      <c r="G128" s="3"/>
    </row>
    <row r="129" spans="1:7" ht="62.4" x14ac:dyDescent="0.3">
      <c r="A129" s="9" t="s">
        <v>248</v>
      </c>
      <c r="B129" s="11" t="s">
        <v>247</v>
      </c>
      <c r="C129" s="8">
        <v>2000</v>
      </c>
      <c r="D129" s="8"/>
      <c r="E129" s="8"/>
      <c r="F129" s="8">
        <v>2000</v>
      </c>
      <c r="G129" s="3"/>
    </row>
    <row r="130" spans="1:7" ht="31.2" x14ac:dyDescent="0.3">
      <c r="A130" s="9" t="s">
        <v>250</v>
      </c>
      <c r="B130" s="11" t="s">
        <v>249</v>
      </c>
      <c r="C130" s="8">
        <v>1680000</v>
      </c>
      <c r="D130" s="8"/>
      <c r="E130" s="8"/>
      <c r="F130" s="8">
        <v>1680000</v>
      </c>
      <c r="G130" s="3"/>
    </row>
    <row r="131" spans="1:7" ht="31.2" x14ac:dyDescent="0.3">
      <c r="A131" s="9" t="s">
        <v>252</v>
      </c>
      <c r="B131" s="11" t="s">
        <v>251</v>
      </c>
      <c r="C131" s="8">
        <f>C132</f>
        <v>70000</v>
      </c>
      <c r="D131" s="8">
        <f t="shared" ref="D131:E131" si="38">D132</f>
        <v>0</v>
      </c>
      <c r="E131" s="8">
        <f t="shared" si="38"/>
        <v>0</v>
      </c>
      <c r="F131" s="8">
        <v>70000</v>
      </c>
      <c r="G131" s="3"/>
    </row>
    <row r="132" spans="1:7" ht="93.6" x14ac:dyDescent="0.3">
      <c r="A132" s="9" t="s">
        <v>254</v>
      </c>
      <c r="B132" s="11" t="s">
        <v>253</v>
      </c>
      <c r="C132" s="8">
        <v>70000</v>
      </c>
      <c r="D132" s="8"/>
      <c r="E132" s="8"/>
      <c r="F132" s="8">
        <v>70000</v>
      </c>
      <c r="G132" s="3"/>
    </row>
    <row r="133" spans="1:7" ht="15.6" x14ac:dyDescent="0.3">
      <c r="A133" s="9" t="s">
        <v>256</v>
      </c>
      <c r="B133" s="11" t="s">
        <v>255</v>
      </c>
      <c r="C133" s="8">
        <f>C134</f>
        <v>4532000</v>
      </c>
      <c r="D133" s="8">
        <f t="shared" ref="D133:E133" si="39">D134</f>
        <v>0</v>
      </c>
      <c r="E133" s="8">
        <f t="shared" si="39"/>
        <v>0</v>
      </c>
      <c r="F133" s="8">
        <v>4532000</v>
      </c>
      <c r="G133" s="3"/>
    </row>
    <row r="134" spans="1:7" ht="46.8" x14ac:dyDescent="0.3">
      <c r="A134" s="9" t="s">
        <v>258</v>
      </c>
      <c r="B134" s="11" t="s">
        <v>257</v>
      </c>
      <c r="C134" s="8">
        <v>4532000</v>
      </c>
      <c r="D134" s="8"/>
      <c r="E134" s="8"/>
      <c r="F134" s="8">
        <v>4532000</v>
      </c>
      <c r="G134" s="3"/>
    </row>
    <row r="135" spans="1:7" ht="15.6" x14ac:dyDescent="0.3">
      <c r="A135" s="9" t="s">
        <v>260</v>
      </c>
      <c r="B135" s="11" t="s">
        <v>259</v>
      </c>
      <c r="C135" s="8">
        <f>C136+C138</f>
        <v>50166200</v>
      </c>
      <c r="D135" s="8">
        <f t="shared" ref="D135:E135" si="40">D136+D138</f>
        <v>0</v>
      </c>
      <c r="E135" s="8">
        <f t="shared" si="40"/>
        <v>0</v>
      </c>
      <c r="F135" s="8">
        <v>50166200</v>
      </c>
      <c r="G135" s="3"/>
    </row>
    <row r="136" spans="1:7" ht="31.2" x14ac:dyDescent="0.3">
      <c r="A136" s="9" t="s">
        <v>262</v>
      </c>
      <c r="B136" s="11" t="s">
        <v>261</v>
      </c>
      <c r="C136" s="8">
        <f>C137</f>
        <v>9462900</v>
      </c>
      <c r="D136" s="8">
        <f t="shared" ref="D136:E136" si="41">D137</f>
        <v>0</v>
      </c>
      <c r="E136" s="8">
        <f t="shared" si="41"/>
        <v>0</v>
      </c>
      <c r="F136" s="8">
        <v>9462900</v>
      </c>
      <c r="G136" s="3"/>
    </row>
    <row r="137" spans="1:7" ht="46.8" x14ac:dyDescent="0.3">
      <c r="A137" s="9" t="s">
        <v>264</v>
      </c>
      <c r="B137" s="11" t="s">
        <v>263</v>
      </c>
      <c r="C137" s="8">
        <v>9462900</v>
      </c>
      <c r="D137" s="8"/>
      <c r="E137" s="8"/>
      <c r="F137" s="8">
        <v>9462900</v>
      </c>
      <c r="G137" s="3"/>
    </row>
    <row r="138" spans="1:7" ht="15.6" x14ac:dyDescent="0.3">
      <c r="A138" s="9" t="s">
        <v>266</v>
      </c>
      <c r="B138" s="11" t="s">
        <v>265</v>
      </c>
      <c r="C138" s="8">
        <f>C139</f>
        <v>40703300</v>
      </c>
      <c r="D138" s="8">
        <f t="shared" ref="D138:E138" si="42">D139</f>
        <v>0</v>
      </c>
      <c r="E138" s="8">
        <f t="shared" si="42"/>
        <v>0</v>
      </c>
      <c r="F138" s="8">
        <v>40703300</v>
      </c>
      <c r="G138" s="3"/>
    </row>
    <row r="139" spans="1:7" ht="31.2" x14ac:dyDescent="0.3">
      <c r="A139" s="9" t="s">
        <v>268</v>
      </c>
      <c r="B139" s="11" t="s">
        <v>267</v>
      </c>
      <c r="C139" s="8">
        <v>40703300</v>
      </c>
      <c r="D139" s="8"/>
      <c r="E139" s="8"/>
      <c r="F139" s="8">
        <v>40703300</v>
      </c>
      <c r="G139" s="3"/>
    </row>
    <row r="140" spans="1:7" ht="31.2" x14ac:dyDescent="0.3">
      <c r="A140" s="14" t="s">
        <v>270</v>
      </c>
      <c r="B140" s="15" t="s">
        <v>269</v>
      </c>
      <c r="C140" s="12">
        <f>C141+C146</f>
        <v>6543990</v>
      </c>
      <c r="D140" s="12">
        <f>D141+D146</f>
        <v>0</v>
      </c>
      <c r="E140" s="12">
        <f>E141+E146</f>
        <v>0</v>
      </c>
      <c r="F140" s="12">
        <v>6543990</v>
      </c>
      <c r="G140" s="3"/>
    </row>
    <row r="141" spans="1:7" ht="93.6" x14ac:dyDescent="0.3">
      <c r="A141" s="9" t="s">
        <v>272</v>
      </c>
      <c r="B141" s="11" t="s">
        <v>271</v>
      </c>
      <c r="C141" s="8">
        <f>C142+C144</f>
        <v>543990</v>
      </c>
      <c r="D141" s="8">
        <f>D142+D144</f>
        <v>0</v>
      </c>
      <c r="E141" s="8">
        <f>E142+E144</f>
        <v>0</v>
      </c>
      <c r="F141" s="8">
        <v>543990</v>
      </c>
      <c r="G141" s="3"/>
    </row>
    <row r="142" spans="1:7" ht="124.8" x14ac:dyDescent="0.3">
      <c r="A142" s="9" t="s">
        <v>274</v>
      </c>
      <c r="B142" s="11" t="s">
        <v>273</v>
      </c>
      <c r="C142" s="8">
        <f>C143</f>
        <v>443990</v>
      </c>
      <c r="D142" s="8">
        <f t="shared" ref="D142:E142" si="43">D143</f>
        <v>0</v>
      </c>
      <c r="E142" s="8">
        <f t="shared" si="43"/>
        <v>0</v>
      </c>
      <c r="F142" s="8">
        <v>443990</v>
      </c>
      <c r="G142" s="3"/>
    </row>
    <row r="143" spans="1:7" ht="124.8" x14ac:dyDescent="0.3">
      <c r="A143" s="9" t="s">
        <v>276</v>
      </c>
      <c r="B143" s="11" t="s">
        <v>275</v>
      </c>
      <c r="C143" s="8">
        <v>443990</v>
      </c>
      <c r="D143" s="8"/>
      <c r="E143" s="8"/>
      <c r="F143" s="8">
        <v>443990</v>
      </c>
      <c r="G143" s="3"/>
    </row>
    <row r="144" spans="1:7" ht="124.8" x14ac:dyDescent="0.3">
      <c r="A144" s="9" t="s">
        <v>278</v>
      </c>
      <c r="B144" s="11" t="s">
        <v>277</v>
      </c>
      <c r="C144" s="8">
        <f>C145</f>
        <v>100000</v>
      </c>
      <c r="D144" s="8">
        <f t="shared" ref="D144:E144" si="44">D145</f>
        <v>0</v>
      </c>
      <c r="E144" s="8">
        <f t="shared" si="44"/>
        <v>0</v>
      </c>
      <c r="F144" s="8">
        <v>100000</v>
      </c>
      <c r="G144" s="3"/>
    </row>
    <row r="145" spans="1:7" ht="109.2" x14ac:dyDescent="0.3">
      <c r="A145" s="9" t="s">
        <v>280</v>
      </c>
      <c r="B145" s="11" t="s">
        <v>279</v>
      </c>
      <c r="C145" s="8">
        <v>100000</v>
      </c>
      <c r="D145" s="8"/>
      <c r="E145" s="8"/>
      <c r="F145" s="8">
        <v>100000</v>
      </c>
      <c r="G145" s="3"/>
    </row>
    <row r="146" spans="1:7" ht="31.2" x14ac:dyDescent="0.3">
      <c r="A146" s="9" t="s">
        <v>282</v>
      </c>
      <c r="B146" s="11" t="s">
        <v>281</v>
      </c>
      <c r="C146" s="8">
        <f>C147</f>
        <v>6000000</v>
      </c>
      <c r="D146" s="8">
        <f t="shared" ref="D146:E147" si="45">D147</f>
        <v>0</v>
      </c>
      <c r="E146" s="8">
        <f t="shared" si="45"/>
        <v>0</v>
      </c>
      <c r="F146" s="8">
        <v>6000000</v>
      </c>
      <c r="G146" s="3"/>
    </row>
    <row r="147" spans="1:7" ht="47.4" customHeight="1" x14ac:dyDescent="0.3">
      <c r="A147" s="9" t="s">
        <v>284</v>
      </c>
      <c r="B147" s="11" t="s">
        <v>283</v>
      </c>
      <c r="C147" s="8">
        <f>C148</f>
        <v>6000000</v>
      </c>
      <c r="D147" s="8">
        <f t="shared" si="45"/>
        <v>0</v>
      </c>
      <c r="E147" s="8">
        <f t="shared" si="45"/>
        <v>0</v>
      </c>
      <c r="F147" s="8">
        <v>6000000</v>
      </c>
      <c r="G147" s="3"/>
    </row>
    <row r="148" spans="1:7" ht="64.2" customHeight="1" x14ac:dyDescent="0.3">
      <c r="A148" s="9" t="s">
        <v>286</v>
      </c>
      <c r="B148" s="11" t="s">
        <v>285</v>
      </c>
      <c r="C148" s="8">
        <v>6000000</v>
      </c>
      <c r="D148" s="8"/>
      <c r="E148" s="8"/>
      <c r="F148" s="8">
        <v>6000000</v>
      </c>
      <c r="G148" s="3"/>
    </row>
    <row r="149" spans="1:7" ht="15.6" x14ac:dyDescent="0.3">
      <c r="A149" s="14" t="s">
        <v>288</v>
      </c>
      <c r="B149" s="15" t="s">
        <v>287</v>
      </c>
      <c r="C149" s="12">
        <f>C150+C152</f>
        <v>926100</v>
      </c>
      <c r="D149" s="12">
        <f t="shared" ref="D149:E149" si="46">D150+D152</f>
        <v>0</v>
      </c>
      <c r="E149" s="12">
        <f t="shared" si="46"/>
        <v>0</v>
      </c>
      <c r="F149" s="12">
        <v>926100</v>
      </c>
      <c r="G149" s="3"/>
    </row>
    <row r="150" spans="1:7" ht="46.8" x14ac:dyDescent="0.3">
      <c r="A150" s="9" t="s">
        <v>290</v>
      </c>
      <c r="B150" s="11" t="s">
        <v>289</v>
      </c>
      <c r="C150" s="8">
        <f>C151</f>
        <v>161700</v>
      </c>
      <c r="D150" s="8">
        <f t="shared" ref="D150:E150" si="47">D151</f>
        <v>0</v>
      </c>
      <c r="E150" s="8">
        <f t="shared" si="47"/>
        <v>0</v>
      </c>
      <c r="F150" s="8">
        <v>161700</v>
      </c>
      <c r="G150" s="3"/>
    </row>
    <row r="151" spans="1:7" ht="46.8" x14ac:dyDescent="0.3">
      <c r="A151" s="9" t="s">
        <v>292</v>
      </c>
      <c r="B151" s="11" t="s">
        <v>291</v>
      </c>
      <c r="C151" s="8">
        <v>161700</v>
      </c>
      <c r="D151" s="8"/>
      <c r="E151" s="8"/>
      <c r="F151" s="8">
        <v>161700</v>
      </c>
      <c r="G151" s="3"/>
    </row>
    <row r="152" spans="1:7" ht="63" customHeight="1" x14ac:dyDescent="0.3">
      <c r="A152" s="9" t="s">
        <v>294</v>
      </c>
      <c r="B152" s="11" t="s">
        <v>293</v>
      </c>
      <c r="C152" s="8">
        <f>C153</f>
        <v>764400</v>
      </c>
      <c r="D152" s="8">
        <f t="shared" ref="D152:E152" si="48">D153</f>
        <v>0</v>
      </c>
      <c r="E152" s="8">
        <f t="shared" si="48"/>
        <v>0</v>
      </c>
      <c r="F152" s="8">
        <v>764400</v>
      </c>
      <c r="G152" s="3"/>
    </row>
    <row r="153" spans="1:7" ht="95.4" customHeight="1" x14ac:dyDescent="0.3">
      <c r="A153" s="9" t="s">
        <v>296</v>
      </c>
      <c r="B153" s="11" t="s">
        <v>295</v>
      </c>
      <c r="C153" s="8">
        <v>764400</v>
      </c>
      <c r="D153" s="8"/>
      <c r="E153" s="8"/>
      <c r="F153" s="8">
        <v>764400</v>
      </c>
      <c r="G153" s="3"/>
    </row>
    <row r="154" spans="1:7" ht="15.6" x14ac:dyDescent="0.3">
      <c r="A154" s="14" t="s">
        <v>298</v>
      </c>
      <c r="B154" s="15" t="s">
        <v>297</v>
      </c>
      <c r="C154" s="12">
        <f>C155+C173+C175+C182+C185+C188</f>
        <v>643682538</v>
      </c>
      <c r="D154" s="12">
        <f>D155+D173+D175+D182+D185+D188</f>
        <v>0</v>
      </c>
      <c r="E154" s="12">
        <f>E155+E173+E175+E182+E185+E188</f>
        <v>100000000</v>
      </c>
      <c r="F154" s="12">
        <v>743682538</v>
      </c>
      <c r="G154" s="3"/>
    </row>
    <row r="155" spans="1:7" ht="46.8" x14ac:dyDescent="0.3">
      <c r="A155" s="9" t="s">
        <v>300</v>
      </c>
      <c r="B155" s="11" t="s">
        <v>299</v>
      </c>
      <c r="C155" s="8">
        <f>C156+C158+C160+C162+C164+C167+C169+C171</f>
        <v>483153538</v>
      </c>
      <c r="D155" s="8">
        <f t="shared" ref="D155:E155" si="49">D156+D158+D160+D162+D164+D167+D169+D171</f>
        <v>0</v>
      </c>
      <c r="E155" s="8">
        <f t="shared" si="49"/>
        <v>100000000</v>
      </c>
      <c r="F155" s="8">
        <v>583153538</v>
      </c>
      <c r="G155" s="3"/>
    </row>
    <row r="156" spans="1:7" ht="62.4" x14ac:dyDescent="0.3">
      <c r="A156" s="9" t="s">
        <v>302</v>
      </c>
      <c r="B156" s="11" t="s">
        <v>301</v>
      </c>
      <c r="C156" s="8">
        <f>C157</f>
        <v>336000</v>
      </c>
      <c r="D156" s="8">
        <f t="shared" ref="D156:E156" si="50">D157</f>
        <v>0</v>
      </c>
      <c r="E156" s="8">
        <f t="shared" si="50"/>
        <v>0</v>
      </c>
      <c r="F156" s="8">
        <v>336000</v>
      </c>
      <c r="G156" s="3"/>
    </row>
    <row r="157" spans="1:7" ht="110.4" customHeight="1" x14ac:dyDescent="0.3">
      <c r="A157" s="9" t="s">
        <v>304</v>
      </c>
      <c r="B157" s="11" t="s">
        <v>303</v>
      </c>
      <c r="C157" s="8">
        <v>336000</v>
      </c>
      <c r="D157" s="8"/>
      <c r="E157" s="8"/>
      <c r="F157" s="8">
        <v>336000</v>
      </c>
      <c r="G157" s="3"/>
    </row>
    <row r="158" spans="1:7" ht="78" x14ac:dyDescent="0.3">
      <c r="A158" s="9" t="s">
        <v>306</v>
      </c>
      <c r="B158" s="11" t="s">
        <v>305</v>
      </c>
      <c r="C158" s="8">
        <f>C159</f>
        <v>421000</v>
      </c>
      <c r="D158" s="8">
        <f t="shared" ref="D158:E158" si="51">D159</f>
        <v>0</v>
      </c>
      <c r="E158" s="8">
        <f t="shared" si="51"/>
        <v>0</v>
      </c>
      <c r="F158" s="8">
        <v>421000</v>
      </c>
      <c r="G158" s="3"/>
    </row>
    <row r="159" spans="1:7" ht="109.8" customHeight="1" x14ac:dyDescent="0.3">
      <c r="A159" s="9" t="s">
        <v>308</v>
      </c>
      <c r="B159" s="11" t="s">
        <v>307</v>
      </c>
      <c r="C159" s="8">
        <v>421000</v>
      </c>
      <c r="D159" s="8"/>
      <c r="E159" s="8"/>
      <c r="F159" s="8">
        <v>421000</v>
      </c>
      <c r="G159" s="3"/>
    </row>
    <row r="160" spans="1:7" ht="63.6" customHeight="1" x14ac:dyDescent="0.3">
      <c r="A160" s="9" t="s">
        <v>310</v>
      </c>
      <c r="B160" s="11" t="s">
        <v>309</v>
      </c>
      <c r="C160" s="8">
        <f>C161</f>
        <v>305000</v>
      </c>
      <c r="D160" s="8">
        <f t="shared" ref="D160:E160" si="52">D161</f>
        <v>0</v>
      </c>
      <c r="E160" s="8">
        <f t="shared" si="52"/>
        <v>0</v>
      </c>
      <c r="F160" s="8">
        <v>305000</v>
      </c>
      <c r="G160" s="3"/>
    </row>
    <row r="161" spans="1:7" ht="109.2" customHeight="1" x14ac:dyDescent="0.3">
      <c r="A161" s="9" t="s">
        <v>312</v>
      </c>
      <c r="B161" s="11" t="s">
        <v>311</v>
      </c>
      <c r="C161" s="8">
        <v>305000</v>
      </c>
      <c r="D161" s="8"/>
      <c r="E161" s="8"/>
      <c r="F161" s="8">
        <v>305000</v>
      </c>
      <c r="G161" s="3"/>
    </row>
    <row r="162" spans="1:7" ht="62.4" x14ac:dyDescent="0.3">
      <c r="A162" s="9" t="s">
        <v>314</v>
      </c>
      <c r="B162" s="11" t="s">
        <v>313</v>
      </c>
      <c r="C162" s="8">
        <f>C163</f>
        <v>6000</v>
      </c>
      <c r="D162" s="8">
        <f t="shared" ref="D162:E162" si="53">D163</f>
        <v>0</v>
      </c>
      <c r="E162" s="8">
        <f t="shared" si="53"/>
        <v>0</v>
      </c>
      <c r="F162" s="8">
        <v>6000</v>
      </c>
      <c r="G162" s="3"/>
    </row>
    <row r="163" spans="1:7" ht="94.8" customHeight="1" x14ac:dyDescent="0.3">
      <c r="A163" s="9" t="s">
        <v>316</v>
      </c>
      <c r="B163" s="11" t="s">
        <v>315</v>
      </c>
      <c r="C163" s="8">
        <v>6000</v>
      </c>
      <c r="D163" s="8"/>
      <c r="E163" s="8"/>
      <c r="F163" s="8">
        <v>6000</v>
      </c>
      <c r="G163" s="3"/>
    </row>
    <row r="164" spans="1:7" ht="62.4" x14ac:dyDescent="0.3">
      <c r="A164" s="9" t="s">
        <v>318</v>
      </c>
      <c r="B164" s="11" t="s">
        <v>317</v>
      </c>
      <c r="C164" s="8">
        <f>C165+C166</f>
        <v>481757538</v>
      </c>
      <c r="D164" s="8">
        <f t="shared" ref="D164:E164" si="54">D165+D166</f>
        <v>0</v>
      </c>
      <c r="E164" s="8">
        <f t="shared" si="54"/>
        <v>100000000</v>
      </c>
      <c r="F164" s="8">
        <v>581757538</v>
      </c>
      <c r="G164" s="3"/>
    </row>
    <row r="165" spans="1:7" ht="94.8" customHeight="1" x14ac:dyDescent="0.3">
      <c r="A165" s="9" t="s">
        <v>320</v>
      </c>
      <c r="B165" s="11" t="s">
        <v>319</v>
      </c>
      <c r="C165" s="8">
        <v>379144000</v>
      </c>
      <c r="D165" s="8"/>
      <c r="E165" s="8">
        <v>100000000</v>
      </c>
      <c r="F165" s="8">
        <v>479144000</v>
      </c>
      <c r="G165" s="3"/>
    </row>
    <row r="166" spans="1:7" ht="93.6" x14ac:dyDescent="0.3">
      <c r="A166" s="9" t="s">
        <v>322</v>
      </c>
      <c r="B166" s="11" t="s">
        <v>321</v>
      </c>
      <c r="C166" s="8">
        <v>102613538</v>
      </c>
      <c r="D166" s="8"/>
      <c r="E166" s="8"/>
      <c r="F166" s="8">
        <v>102613538</v>
      </c>
      <c r="G166" s="3"/>
    </row>
    <row r="167" spans="1:7" ht="79.2" customHeight="1" x14ac:dyDescent="0.3">
      <c r="A167" s="9" t="s">
        <v>324</v>
      </c>
      <c r="B167" s="11" t="s">
        <v>323</v>
      </c>
      <c r="C167" s="8">
        <f>C168</f>
        <v>250000</v>
      </c>
      <c r="D167" s="8">
        <f t="shared" ref="D167:E167" si="55">D168</f>
        <v>0</v>
      </c>
      <c r="E167" s="8">
        <f t="shared" si="55"/>
        <v>0</v>
      </c>
      <c r="F167" s="8">
        <v>250000</v>
      </c>
      <c r="G167" s="3"/>
    </row>
    <row r="168" spans="1:7" ht="124.8" customHeight="1" x14ac:dyDescent="0.3">
      <c r="A168" s="9" t="s">
        <v>326</v>
      </c>
      <c r="B168" s="11" t="s">
        <v>325</v>
      </c>
      <c r="C168" s="8">
        <v>250000</v>
      </c>
      <c r="D168" s="8"/>
      <c r="E168" s="8"/>
      <c r="F168" s="8">
        <v>250000</v>
      </c>
      <c r="G168" s="3"/>
    </row>
    <row r="169" spans="1:7" ht="94.2" customHeight="1" x14ac:dyDescent="0.3">
      <c r="A169" s="9" t="s">
        <v>328</v>
      </c>
      <c r="B169" s="11" t="s">
        <v>327</v>
      </c>
      <c r="C169" s="8">
        <f>C170</f>
        <v>50000</v>
      </c>
      <c r="D169" s="8">
        <f t="shared" ref="D169:E169" si="56">D170</f>
        <v>0</v>
      </c>
      <c r="E169" s="8">
        <f t="shared" si="56"/>
        <v>0</v>
      </c>
      <c r="F169" s="8">
        <v>50000</v>
      </c>
      <c r="G169" s="3"/>
    </row>
    <row r="170" spans="1:7" ht="172.8" customHeight="1" x14ac:dyDescent="0.3">
      <c r="A170" s="9" t="s">
        <v>330</v>
      </c>
      <c r="B170" s="11" t="s">
        <v>329</v>
      </c>
      <c r="C170" s="8">
        <v>50000</v>
      </c>
      <c r="D170" s="8"/>
      <c r="E170" s="8"/>
      <c r="F170" s="8">
        <v>50000</v>
      </c>
      <c r="G170" s="3"/>
    </row>
    <row r="171" spans="1:7" ht="62.4" x14ac:dyDescent="0.3">
      <c r="A171" s="9" t="s">
        <v>332</v>
      </c>
      <c r="B171" s="11" t="s">
        <v>331</v>
      </c>
      <c r="C171" s="8">
        <f>C172</f>
        <v>28000</v>
      </c>
      <c r="D171" s="8">
        <f t="shared" ref="D171:E171" si="57">D172</f>
        <v>0</v>
      </c>
      <c r="E171" s="8">
        <f t="shared" si="57"/>
        <v>0</v>
      </c>
      <c r="F171" s="8">
        <v>28000</v>
      </c>
      <c r="G171" s="3"/>
    </row>
    <row r="172" spans="1:7" ht="109.8" customHeight="1" x14ac:dyDescent="0.3">
      <c r="A172" s="9" t="s">
        <v>334</v>
      </c>
      <c r="B172" s="11" t="s">
        <v>333</v>
      </c>
      <c r="C172" s="8">
        <v>28000</v>
      </c>
      <c r="D172" s="8"/>
      <c r="E172" s="8"/>
      <c r="F172" s="8">
        <v>28000</v>
      </c>
      <c r="G172" s="3"/>
    </row>
    <row r="173" spans="1:7" ht="125.4" customHeight="1" x14ac:dyDescent="0.3">
      <c r="A173" s="9" t="s">
        <v>336</v>
      </c>
      <c r="B173" s="11" t="s">
        <v>335</v>
      </c>
      <c r="C173" s="8">
        <f>C174</f>
        <v>100000</v>
      </c>
      <c r="D173" s="8">
        <f t="shared" ref="D173:E173" si="58">D174</f>
        <v>0</v>
      </c>
      <c r="E173" s="8">
        <f t="shared" si="58"/>
        <v>0</v>
      </c>
      <c r="F173" s="8">
        <v>100000</v>
      </c>
      <c r="G173" s="3"/>
    </row>
    <row r="174" spans="1:7" ht="172.8" customHeight="1" x14ac:dyDescent="0.3">
      <c r="A174" s="9" t="s">
        <v>338</v>
      </c>
      <c r="B174" s="11" t="s">
        <v>337</v>
      </c>
      <c r="C174" s="8">
        <v>100000</v>
      </c>
      <c r="D174" s="8"/>
      <c r="E174" s="8"/>
      <c r="F174" s="8">
        <v>100000</v>
      </c>
      <c r="G174" s="3"/>
    </row>
    <row r="175" spans="1:7" ht="124.8" x14ac:dyDescent="0.3">
      <c r="A175" s="9" t="s">
        <v>340</v>
      </c>
      <c r="B175" s="11" t="s">
        <v>339</v>
      </c>
      <c r="C175" s="8">
        <f>C176+C178+C180</f>
        <v>5284000</v>
      </c>
      <c r="D175" s="8">
        <f>D176+D178+D180</f>
        <v>0</v>
      </c>
      <c r="E175" s="8">
        <f>E176+E178+E180</f>
        <v>0</v>
      </c>
      <c r="F175" s="8">
        <v>5284000</v>
      </c>
      <c r="G175" s="3"/>
    </row>
    <row r="176" spans="1:7" ht="62.4" x14ac:dyDescent="0.3">
      <c r="A176" s="9" t="s">
        <v>342</v>
      </c>
      <c r="B176" s="11" t="s">
        <v>341</v>
      </c>
      <c r="C176" s="8">
        <f>C177</f>
        <v>1080000</v>
      </c>
      <c r="D176" s="8">
        <f t="shared" ref="D176:E176" si="59">D177</f>
        <v>0</v>
      </c>
      <c r="E176" s="8">
        <f t="shared" si="59"/>
        <v>0</v>
      </c>
      <c r="F176" s="8">
        <v>1080000</v>
      </c>
      <c r="G176" s="3"/>
    </row>
    <row r="177" spans="1:7" ht="94.8" customHeight="1" x14ac:dyDescent="0.3">
      <c r="A177" s="9" t="s">
        <v>344</v>
      </c>
      <c r="B177" s="11" t="s">
        <v>343</v>
      </c>
      <c r="C177" s="8">
        <v>1080000</v>
      </c>
      <c r="D177" s="8"/>
      <c r="E177" s="8"/>
      <c r="F177" s="8">
        <v>1080000</v>
      </c>
      <c r="G177" s="3"/>
    </row>
    <row r="178" spans="1:7" ht="93.6" x14ac:dyDescent="0.3">
      <c r="A178" s="9" t="s">
        <v>346</v>
      </c>
      <c r="B178" s="11" t="s">
        <v>345</v>
      </c>
      <c r="C178" s="8">
        <f>C179</f>
        <v>150000</v>
      </c>
      <c r="D178" s="8">
        <f t="shared" ref="D178:E178" si="60">D179</f>
        <v>0</v>
      </c>
      <c r="E178" s="8">
        <f t="shared" si="60"/>
        <v>0</v>
      </c>
      <c r="F178" s="8">
        <v>150000</v>
      </c>
      <c r="G178" s="3"/>
    </row>
    <row r="179" spans="1:7" ht="95.4" customHeight="1" x14ac:dyDescent="0.3">
      <c r="A179" s="9" t="s">
        <v>348</v>
      </c>
      <c r="B179" s="11" t="s">
        <v>347</v>
      </c>
      <c r="C179" s="8">
        <v>150000</v>
      </c>
      <c r="D179" s="8"/>
      <c r="E179" s="8"/>
      <c r="F179" s="8">
        <v>150000</v>
      </c>
      <c r="G179" s="3"/>
    </row>
    <row r="180" spans="1:7" ht="93.6" x14ac:dyDescent="0.3">
      <c r="A180" s="9" t="s">
        <v>350</v>
      </c>
      <c r="B180" s="11" t="s">
        <v>349</v>
      </c>
      <c r="C180" s="8">
        <f>C181</f>
        <v>4054000</v>
      </c>
      <c r="D180" s="8">
        <f t="shared" ref="D180:E180" si="61">D181</f>
        <v>0</v>
      </c>
      <c r="E180" s="8">
        <f t="shared" si="61"/>
        <v>0</v>
      </c>
      <c r="F180" s="8">
        <v>4054000</v>
      </c>
      <c r="G180" s="3"/>
    </row>
    <row r="181" spans="1:7" ht="79.8" customHeight="1" x14ac:dyDescent="0.3">
      <c r="A181" s="9" t="s">
        <v>352</v>
      </c>
      <c r="B181" s="11" t="s">
        <v>351</v>
      </c>
      <c r="C181" s="8">
        <v>4054000</v>
      </c>
      <c r="D181" s="8"/>
      <c r="E181" s="8"/>
      <c r="F181" s="8">
        <v>4054000</v>
      </c>
      <c r="G181" s="3"/>
    </row>
    <row r="182" spans="1:7" ht="31.2" x14ac:dyDescent="0.3">
      <c r="A182" s="9" t="s">
        <v>354</v>
      </c>
      <c r="B182" s="11" t="s">
        <v>353</v>
      </c>
      <c r="C182" s="8">
        <f>C183</f>
        <v>110000</v>
      </c>
      <c r="D182" s="8">
        <f t="shared" ref="D182:E182" si="62">D183</f>
        <v>0</v>
      </c>
      <c r="E182" s="8">
        <f t="shared" si="62"/>
        <v>0</v>
      </c>
      <c r="F182" s="8">
        <v>110000</v>
      </c>
      <c r="G182" s="3"/>
    </row>
    <row r="183" spans="1:7" ht="78.599999999999994" customHeight="1" x14ac:dyDescent="0.3">
      <c r="A183" s="9" t="s">
        <v>356</v>
      </c>
      <c r="B183" s="11" t="s">
        <v>355</v>
      </c>
      <c r="C183" s="8">
        <f>C184</f>
        <v>110000</v>
      </c>
      <c r="D183" s="8">
        <f t="shared" ref="D183:E183" si="63">D184</f>
        <v>0</v>
      </c>
      <c r="E183" s="8">
        <f t="shared" si="63"/>
        <v>0</v>
      </c>
      <c r="F183" s="8">
        <v>110000</v>
      </c>
      <c r="G183" s="3"/>
    </row>
    <row r="184" spans="1:7" ht="78" x14ac:dyDescent="0.3">
      <c r="A184" s="9" t="s">
        <v>358</v>
      </c>
      <c r="B184" s="11" t="s">
        <v>357</v>
      </c>
      <c r="C184" s="8">
        <v>110000</v>
      </c>
      <c r="D184" s="8"/>
      <c r="E184" s="8"/>
      <c r="F184" s="8">
        <v>110000</v>
      </c>
      <c r="G184" s="3"/>
    </row>
    <row r="185" spans="1:7" ht="15.6" x14ac:dyDescent="0.3">
      <c r="A185" s="9" t="s">
        <v>360</v>
      </c>
      <c r="B185" s="11" t="s">
        <v>359</v>
      </c>
      <c r="C185" s="8">
        <f>C186</f>
        <v>2140000</v>
      </c>
      <c r="D185" s="8">
        <f t="shared" ref="D185:E186" si="64">D186</f>
        <v>0</v>
      </c>
      <c r="E185" s="8">
        <f t="shared" si="64"/>
        <v>0</v>
      </c>
      <c r="F185" s="8">
        <v>2140000</v>
      </c>
      <c r="G185" s="3"/>
    </row>
    <row r="186" spans="1:7" ht="31.2" x14ac:dyDescent="0.3">
      <c r="A186" s="9" t="s">
        <v>362</v>
      </c>
      <c r="B186" s="11" t="s">
        <v>361</v>
      </c>
      <c r="C186" s="8">
        <f>C187</f>
        <v>2140000</v>
      </c>
      <c r="D186" s="8">
        <f t="shared" si="64"/>
        <v>0</v>
      </c>
      <c r="E186" s="8">
        <f t="shared" si="64"/>
        <v>0</v>
      </c>
      <c r="F186" s="8">
        <v>2140000</v>
      </c>
      <c r="G186" s="3"/>
    </row>
    <row r="187" spans="1:7" ht="62.4" x14ac:dyDescent="0.3">
      <c r="A187" s="9" t="s">
        <v>364</v>
      </c>
      <c r="B187" s="11" t="s">
        <v>363</v>
      </c>
      <c r="C187" s="8">
        <v>2140000</v>
      </c>
      <c r="D187" s="8"/>
      <c r="E187" s="8"/>
      <c r="F187" s="8">
        <v>2140000</v>
      </c>
      <c r="G187" s="3"/>
    </row>
    <row r="188" spans="1:7" ht="125.4" customHeight="1" x14ac:dyDescent="0.3">
      <c r="A188" s="9" t="s">
        <v>366</v>
      </c>
      <c r="B188" s="11" t="s">
        <v>365</v>
      </c>
      <c r="C188" s="8">
        <v>152895000</v>
      </c>
      <c r="D188" s="8"/>
      <c r="E188" s="8"/>
      <c r="F188" s="8">
        <v>152895000</v>
      </c>
      <c r="G188" s="3"/>
    </row>
    <row r="189" spans="1:7" ht="15.6" x14ac:dyDescent="0.3">
      <c r="A189" s="14" t="s">
        <v>368</v>
      </c>
      <c r="B189" s="15" t="s">
        <v>367</v>
      </c>
      <c r="C189" s="12">
        <f>C190+C378</f>
        <v>33693389700</v>
      </c>
      <c r="D189" s="12">
        <f>D378+D383+D398</f>
        <v>258204723.81</v>
      </c>
      <c r="E189" s="12">
        <f>E190+E378+E383+E398</f>
        <v>2583656613.9899998</v>
      </c>
      <c r="F189" s="12">
        <v>36535251037.800003</v>
      </c>
      <c r="G189" s="3"/>
    </row>
    <row r="190" spans="1:7" ht="46.8" x14ac:dyDescent="0.3">
      <c r="A190" s="14" t="s">
        <v>370</v>
      </c>
      <c r="B190" s="15" t="s">
        <v>369</v>
      </c>
      <c r="C190" s="12">
        <f>C191+C199+C333+C360</f>
        <v>33674289700</v>
      </c>
      <c r="D190" s="12">
        <f>D191+D199+D333+D360</f>
        <v>0</v>
      </c>
      <c r="E190" s="12">
        <f>E191+E199+E333+E360</f>
        <v>2335766937.7399998</v>
      </c>
      <c r="F190" s="12">
        <v>36010056637.739998</v>
      </c>
      <c r="G190" s="3"/>
    </row>
    <row r="191" spans="1:7" ht="31.2" x14ac:dyDescent="0.3">
      <c r="A191" s="14" t="s">
        <v>372</v>
      </c>
      <c r="B191" s="15" t="s">
        <v>371</v>
      </c>
      <c r="C191" s="12">
        <f>C192+C196</f>
        <v>15947950700</v>
      </c>
      <c r="D191" s="12">
        <f t="shared" ref="D191" si="65">D192+D196</f>
        <v>0</v>
      </c>
      <c r="E191" s="12">
        <f>E192+E194+E198+E196</f>
        <v>1737760000</v>
      </c>
      <c r="F191" s="12">
        <v>17685710700</v>
      </c>
      <c r="G191" s="3"/>
    </row>
    <row r="192" spans="1:7" ht="15.6" x14ac:dyDescent="0.3">
      <c r="A192" s="9" t="s">
        <v>374</v>
      </c>
      <c r="B192" s="11" t="s">
        <v>373</v>
      </c>
      <c r="C192" s="8">
        <f>C193</f>
        <v>14720203700</v>
      </c>
      <c r="D192" s="8">
        <f t="shared" ref="D192:E192" si="66">D193</f>
        <v>0</v>
      </c>
      <c r="E192" s="8">
        <f t="shared" si="66"/>
        <v>0</v>
      </c>
      <c r="F192" s="8">
        <v>14720203700</v>
      </c>
      <c r="G192" s="3"/>
    </row>
    <row r="193" spans="1:7" ht="31.2" x14ac:dyDescent="0.3">
      <c r="A193" s="9" t="s">
        <v>376</v>
      </c>
      <c r="B193" s="11" t="s">
        <v>375</v>
      </c>
      <c r="C193" s="8">
        <v>14720203700</v>
      </c>
      <c r="D193" s="8"/>
      <c r="E193" s="8"/>
      <c r="F193" s="8">
        <v>14720203700</v>
      </c>
      <c r="G193" s="3"/>
    </row>
    <row r="194" spans="1:7" ht="31.2" x14ac:dyDescent="0.3">
      <c r="A194" s="9" t="s">
        <v>378</v>
      </c>
      <c r="B194" s="11" t="s">
        <v>377</v>
      </c>
      <c r="C194" s="8">
        <f>C195</f>
        <v>0</v>
      </c>
      <c r="D194" s="8">
        <f t="shared" ref="D194:E194" si="67">D195</f>
        <v>0</v>
      </c>
      <c r="E194" s="8">
        <f t="shared" si="67"/>
        <v>1580000000</v>
      </c>
      <c r="F194" s="8">
        <v>1580000000</v>
      </c>
      <c r="G194" s="3"/>
    </row>
    <row r="195" spans="1:7" ht="46.8" x14ac:dyDescent="0.3">
      <c r="A195" s="9" t="s">
        <v>380</v>
      </c>
      <c r="B195" s="11" t="s">
        <v>379</v>
      </c>
      <c r="C195" s="8">
        <v>0</v>
      </c>
      <c r="D195" s="8"/>
      <c r="E195" s="8">
        <v>1580000000</v>
      </c>
      <c r="F195" s="8">
        <v>1580000000</v>
      </c>
      <c r="G195" s="3"/>
    </row>
    <row r="196" spans="1:7" ht="46.8" x14ac:dyDescent="0.3">
      <c r="A196" s="9" t="s">
        <v>382</v>
      </c>
      <c r="B196" s="11" t="s">
        <v>381</v>
      </c>
      <c r="C196" s="8">
        <f>C197</f>
        <v>1227747000</v>
      </c>
      <c r="D196" s="8">
        <f t="shared" ref="D196:E196" si="68">D197</f>
        <v>0</v>
      </c>
      <c r="E196" s="8">
        <f t="shared" si="68"/>
        <v>0</v>
      </c>
      <c r="F196" s="8">
        <v>1227747000</v>
      </c>
      <c r="G196" s="3"/>
    </row>
    <row r="197" spans="1:7" ht="62.4" x14ac:dyDescent="0.3">
      <c r="A197" s="9" t="s">
        <v>384</v>
      </c>
      <c r="B197" s="11" t="s">
        <v>383</v>
      </c>
      <c r="C197" s="8">
        <v>1227747000</v>
      </c>
      <c r="D197" s="8"/>
      <c r="E197" s="8"/>
      <c r="F197" s="8">
        <v>1227747000</v>
      </c>
      <c r="G197" s="3"/>
    </row>
    <row r="198" spans="1:7" ht="47.4" customHeight="1" x14ac:dyDescent="0.3">
      <c r="A198" s="9" t="s">
        <v>386</v>
      </c>
      <c r="B198" s="11" t="s">
        <v>385</v>
      </c>
      <c r="C198" s="8">
        <v>0</v>
      </c>
      <c r="D198" s="8"/>
      <c r="E198" s="8">
        <v>157760000</v>
      </c>
      <c r="F198" s="8">
        <v>157760000</v>
      </c>
      <c r="G198" s="3"/>
    </row>
    <row r="199" spans="1:7" ht="31.2" x14ac:dyDescent="0.3">
      <c r="A199" s="14" t="s">
        <v>388</v>
      </c>
      <c r="B199" s="15" t="s">
        <v>387</v>
      </c>
      <c r="C199" s="12">
        <f>C200+C202+C204+C206+C207+C208+C210+C212+C214+C216+C218+C220+C222+C224+C226+C227+C229+C231+C233+C235+C237+C239+C241+C243+C245+C246+C248+C250+C252+C254+C256+C258+C260+C262+C264+C266+C268+C269+C270+C272+C274+C276+C278+C280+C282+C283+C285+C287+C289+C291+C293+C295+C297+C299+C301+C303+C305+C306+C308+C310+C311+C313+C315+C317+C319+C321+C323+C325+C327</f>
        <v>14659765800</v>
      </c>
      <c r="D199" s="12">
        <f>D200+D202+D204+D206+D207+D208+D210+D212+D214+D216+D218+D220+D222+D224+D226+D227+D229+D231+D233+D235+D237+D239+D241+D243+D245+D246+D248+D250+D252+D254+D256+D258+D260+D262+D264+D266+D268+D269+D270+D272+D274+D276+D278+D280+D282+D283+D285+D287+D289+D291+D293+D295+D297+D299+D301+D303+D305+D306+D308+D310+D311+D313+D315+D317+D319+D321+D323+D325+D327</f>
        <v>0</v>
      </c>
      <c r="E199" s="12">
        <f>E200+E202+E204+E206+E207+E208+E210+E212+E214+E216+E218+E220+E222+E224+E226+E227+E229+E231+E233+E235+E237+E239+E241+E243+E245+E246+E248+E250+E252+E254+E256+E258+E260+E262+E264+E266+E268+E269+E270+E272+E274+E276+E278+E280+E282+E283+E285+E287+E289+E291+E293+E295+E297+E299+E301+E303+E305+E306+E308+E310+E311+E313+E315+E317+E319+E321+E323+E325+E327+E329+E331</f>
        <v>18530204.74000001</v>
      </c>
      <c r="F199" s="12">
        <v>14678296004.74</v>
      </c>
      <c r="G199" s="3"/>
    </row>
    <row r="200" spans="1:7" ht="31.2" x14ac:dyDescent="0.3">
      <c r="A200" s="9" t="s">
        <v>390</v>
      </c>
      <c r="B200" s="11" t="s">
        <v>389</v>
      </c>
      <c r="C200" s="8">
        <f>C201</f>
        <v>253335100</v>
      </c>
      <c r="D200" s="8">
        <f t="shared" ref="D200:E200" si="69">D201</f>
        <v>0</v>
      </c>
      <c r="E200" s="8">
        <f t="shared" si="69"/>
        <v>0</v>
      </c>
      <c r="F200" s="8">
        <v>253335100</v>
      </c>
      <c r="G200" s="3"/>
    </row>
    <row r="201" spans="1:7" ht="46.8" x14ac:dyDescent="0.3">
      <c r="A201" s="9" t="s">
        <v>392</v>
      </c>
      <c r="B201" s="11" t="s">
        <v>391</v>
      </c>
      <c r="C201" s="8">
        <v>253335100</v>
      </c>
      <c r="D201" s="8"/>
      <c r="E201" s="8"/>
      <c r="F201" s="8">
        <v>253335100</v>
      </c>
      <c r="G201" s="3"/>
    </row>
    <row r="202" spans="1:7" ht="46.8" x14ac:dyDescent="0.3">
      <c r="A202" s="9" t="s">
        <v>394</v>
      </c>
      <c r="B202" s="11" t="s">
        <v>393</v>
      </c>
      <c r="C202" s="8">
        <f>C203</f>
        <v>243474400</v>
      </c>
      <c r="D202" s="8">
        <f t="shared" ref="D202:E202" si="70">D203</f>
        <v>0</v>
      </c>
      <c r="E202" s="8">
        <f t="shared" si="70"/>
        <v>0</v>
      </c>
      <c r="F202" s="8">
        <v>243474400</v>
      </c>
      <c r="G202" s="3"/>
    </row>
    <row r="203" spans="1:7" ht="62.4" x14ac:dyDescent="0.3">
      <c r="A203" s="9" t="s">
        <v>396</v>
      </c>
      <c r="B203" s="11" t="s">
        <v>395</v>
      </c>
      <c r="C203" s="8">
        <v>243474400</v>
      </c>
      <c r="D203" s="8"/>
      <c r="E203" s="8"/>
      <c r="F203" s="8">
        <v>243474400</v>
      </c>
      <c r="G203" s="3"/>
    </row>
    <row r="204" spans="1:7" ht="33" customHeight="1" x14ac:dyDescent="0.3">
      <c r="A204" s="9" t="s">
        <v>398</v>
      </c>
      <c r="B204" s="11" t="s">
        <v>397</v>
      </c>
      <c r="C204" s="8">
        <f>C205</f>
        <v>6785200</v>
      </c>
      <c r="D204" s="8">
        <f t="shared" ref="D204:E204" si="71">D205</f>
        <v>0</v>
      </c>
      <c r="E204" s="8">
        <f t="shared" si="71"/>
        <v>0</v>
      </c>
      <c r="F204" s="8">
        <v>6785200</v>
      </c>
      <c r="G204" s="3"/>
    </row>
    <row r="205" spans="1:7" ht="46.8" x14ac:dyDescent="0.3">
      <c r="A205" s="9" t="s">
        <v>400</v>
      </c>
      <c r="B205" s="11" t="s">
        <v>399</v>
      </c>
      <c r="C205" s="8">
        <v>6785200</v>
      </c>
      <c r="D205" s="8"/>
      <c r="E205" s="8"/>
      <c r="F205" s="8">
        <v>6785200</v>
      </c>
      <c r="G205" s="3"/>
    </row>
    <row r="206" spans="1:7" ht="64.2" customHeight="1" x14ac:dyDescent="0.3">
      <c r="A206" s="9" t="s">
        <v>402</v>
      </c>
      <c r="B206" s="11" t="s">
        <v>401</v>
      </c>
      <c r="C206" s="8">
        <v>91289600</v>
      </c>
      <c r="D206" s="8"/>
      <c r="E206" s="8"/>
      <c r="F206" s="8">
        <v>91289600</v>
      </c>
      <c r="G206" s="3"/>
    </row>
    <row r="207" spans="1:7" ht="63.6" customHeight="1" x14ac:dyDescent="0.3">
      <c r="A207" s="9" t="s">
        <v>404</v>
      </c>
      <c r="B207" s="11" t="s">
        <v>403</v>
      </c>
      <c r="C207" s="8">
        <v>311188800</v>
      </c>
      <c r="D207" s="8"/>
      <c r="E207" s="8">
        <v>-102049400</v>
      </c>
      <c r="F207" s="8">
        <v>209139400</v>
      </c>
      <c r="G207" s="3"/>
    </row>
    <row r="208" spans="1:7" ht="79.2" customHeight="1" x14ac:dyDescent="0.3">
      <c r="A208" s="9" t="s">
        <v>406</v>
      </c>
      <c r="B208" s="11" t="s">
        <v>405</v>
      </c>
      <c r="C208" s="8">
        <f>C209</f>
        <v>2068000</v>
      </c>
      <c r="D208" s="8">
        <f t="shared" ref="D208:E208" si="72">D209</f>
        <v>0</v>
      </c>
      <c r="E208" s="8">
        <f t="shared" si="72"/>
        <v>0</v>
      </c>
      <c r="F208" s="8">
        <v>2068000</v>
      </c>
      <c r="G208" s="3"/>
    </row>
    <row r="209" spans="1:7" ht="93.6" x14ac:dyDescent="0.3">
      <c r="A209" s="9" t="s">
        <v>408</v>
      </c>
      <c r="B209" s="11" t="s">
        <v>407</v>
      </c>
      <c r="C209" s="8">
        <v>2068000</v>
      </c>
      <c r="D209" s="8"/>
      <c r="E209" s="8"/>
      <c r="F209" s="8">
        <v>2068000</v>
      </c>
      <c r="G209" s="3"/>
    </row>
    <row r="210" spans="1:7" ht="78" x14ac:dyDescent="0.3">
      <c r="A210" s="9" t="s">
        <v>410</v>
      </c>
      <c r="B210" s="11" t="s">
        <v>409</v>
      </c>
      <c r="C210" s="8">
        <f>C211</f>
        <v>27194700</v>
      </c>
      <c r="D210" s="8">
        <f t="shared" ref="D210:E210" si="73">D211</f>
        <v>0</v>
      </c>
      <c r="E210" s="8">
        <f t="shared" si="73"/>
        <v>0</v>
      </c>
      <c r="F210" s="8">
        <v>27194700</v>
      </c>
      <c r="G210" s="3"/>
    </row>
    <row r="211" spans="1:7" ht="80.400000000000006" customHeight="1" x14ac:dyDescent="0.3">
      <c r="A211" s="9" t="s">
        <v>412</v>
      </c>
      <c r="B211" s="11" t="s">
        <v>411</v>
      </c>
      <c r="C211" s="8">
        <v>27194700</v>
      </c>
      <c r="D211" s="8"/>
      <c r="E211" s="8"/>
      <c r="F211" s="8">
        <v>27194700</v>
      </c>
      <c r="G211" s="3"/>
    </row>
    <row r="212" spans="1:7" ht="79.8" customHeight="1" x14ac:dyDescent="0.3">
      <c r="A212" s="9" t="s">
        <v>414</v>
      </c>
      <c r="B212" s="11" t="s">
        <v>413</v>
      </c>
      <c r="C212" s="8">
        <f>C213</f>
        <v>1076500</v>
      </c>
      <c r="D212" s="8">
        <f t="shared" ref="D212:E212" si="74">D213</f>
        <v>0</v>
      </c>
      <c r="E212" s="8">
        <f t="shared" si="74"/>
        <v>0</v>
      </c>
      <c r="F212" s="8">
        <v>1076500</v>
      </c>
      <c r="G212" s="3"/>
    </row>
    <row r="213" spans="1:7" ht="93.6" x14ac:dyDescent="0.3">
      <c r="A213" s="9" t="s">
        <v>416</v>
      </c>
      <c r="B213" s="11" t="s">
        <v>415</v>
      </c>
      <c r="C213" s="8">
        <v>1076500</v>
      </c>
      <c r="D213" s="8"/>
      <c r="E213" s="8"/>
      <c r="F213" s="8">
        <v>1076500</v>
      </c>
      <c r="G213" s="3"/>
    </row>
    <row r="214" spans="1:7" ht="79.8" customHeight="1" x14ac:dyDescent="0.3">
      <c r="A214" s="9" t="s">
        <v>418</v>
      </c>
      <c r="B214" s="11" t="s">
        <v>417</v>
      </c>
      <c r="C214" s="8">
        <f>C215</f>
        <v>48341100</v>
      </c>
      <c r="D214" s="8">
        <f t="shared" ref="D214:E214" si="75">D215</f>
        <v>0</v>
      </c>
      <c r="E214" s="8">
        <f t="shared" si="75"/>
        <v>0</v>
      </c>
      <c r="F214" s="8">
        <v>48341100</v>
      </c>
      <c r="G214" s="3"/>
    </row>
    <row r="215" spans="1:7" ht="93.6" x14ac:dyDescent="0.3">
      <c r="A215" s="9" t="s">
        <v>420</v>
      </c>
      <c r="B215" s="11" t="s">
        <v>419</v>
      </c>
      <c r="C215" s="8">
        <v>48341100</v>
      </c>
      <c r="D215" s="8"/>
      <c r="E215" s="8"/>
      <c r="F215" s="8">
        <v>48341100</v>
      </c>
      <c r="G215" s="3"/>
    </row>
    <row r="216" spans="1:7" ht="63.6" customHeight="1" x14ac:dyDescent="0.3">
      <c r="A216" s="9" t="s">
        <v>422</v>
      </c>
      <c r="B216" s="11" t="s">
        <v>421</v>
      </c>
      <c r="C216" s="8">
        <f>C217</f>
        <v>65065700</v>
      </c>
      <c r="D216" s="8">
        <f t="shared" ref="D216:E216" si="76">D217</f>
        <v>0</v>
      </c>
      <c r="E216" s="8">
        <f t="shared" si="76"/>
        <v>0</v>
      </c>
      <c r="F216" s="8">
        <v>65065700</v>
      </c>
      <c r="G216" s="3"/>
    </row>
    <row r="217" spans="1:7" ht="78" x14ac:dyDescent="0.3">
      <c r="A217" s="9" t="s">
        <v>424</v>
      </c>
      <c r="B217" s="11" t="s">
        <v>423</v>
      </c>
      <c r="C217" s="8">
        <v>65065700</v>
      </c>
      <c r="D217" s="8"/>
      <c r="E217" s="8"/>
      <c r="F217" s="8">
        <v>65065700</v>
      </c>
      <c r="G217" s="3"/>
    </row>
    <row r="218" spans="1:7" ht="141.6" customHeight="1" x14ac:dyDescent="0.3">
      <c r="A218" s="9" t="s">
        <v>426</v>
      </c>
      <c r="B218" s="11" t="s">
        <v>425</v>
      </c>
      <c r="C218" s="8">
        <f>C219</f>
        <v>37130500</v>
      </c>
      <c r="D218" s="8">
        <f t="shared" ref="D218:E218" si="77">D219</f>
        <v>0</v>
      </c>
      <c r="E218" s="8">
        <f t="shared" si="77"/>
        <v>0</v>
      </c>
      <c r="F218" s="8">
        <v>37130500</v>
      </c>
      <c r="G218" s="3"/>
    </row>
    <row r="219" spans="1:7" ht="156.6" customHeight="1" x14ac:dyDescent="0.3">
      <c r="A219" s="9" t="s">
        <v>428</v>
      </c>
      <c r="B219" s="11" t="s">
        <v>427</v>
      </c>
      <c r="C219" s="8">
        <v>37130500</v>
      </c>
      <c r="D219" s="8"/>
      <c r="E219" s="8"/>
      <c r="F219" s="8">
        <v>37130500</v>
      </c>
      <c r="G219" s="3"/>
    </row>
    <row r="220" spans="1:7" ht="32.4" customHeight="1" x14ac:dyDescent="0.3">
      <c r="A220" s="9" t="s">
        <v>430</v>
      </c>
      <c r="B220" s="11" t="s">
        <v>429</v>
      </c>
      <c r="C220" s="8">
        <f>C221</f>
        <v>191979600</v>
      </c>
      <c r="D220" s="8">
        <f t="shared" ref="D220:E220" si="78">D221</f>
        <v>0</v>
      </c>
      <c r="E220" s="8">
        <f t="shared" si="78"/>
        <v>65593100</v>
      </c>
      <c r="F220" s="8">
        <v>257572700</v>
      </c>
      <c r="G220" s="3"/>
    </row>
    <row r="221" spans="1:7" ht="46.8" x14ac:dyDescent="0.3">
      <c r="A221" s="9" t="s">
        <v>432</v>
      </c>
      <c r="B221" s="11" t="s">
        <v>431</v>
      </c>
      <c r="C221" s="8">
        <v>191979600</v>
      </c>
      <c r="D221" s="8"/>
      <c r="E221" s="8">
        <v>65593100</v>
      </c>
      <c r="F221" s="8">
        <v>257572700</v>
      </c>
      <c r="G221" s="3"/>
    </row>
    <row r="222" spans="1:7" ht="95.4" customHeight="1" x14ac:dyDescent="0.3">
      <c r="A222" s="9" t="s">
        <v>434</v>
      </c>
      <c r="B222" s="11" t="s">
        <v>433</v>
      </c>
      <c r="C222" s="8">
        <f>C223</f>
        <v>141781100</v>
      </c>
      <c r="D222" s="8">
        <f>D223</f>
        <v>0</v>
      </c>
      <c r="E222" s="8">
        <f>E223</f>
        <v>0</v>
      </c>
      <c r="F222" s="8">
        <v>141781100</v>
      </c>
      <c r="G222" s="3"/>
    </row>
    <row r="223" spans="1:7" ht="109.2" x14ac:dyDescent="0.3">
      <c r="A223" s="9" t="s">
        <v>436</v>
      </c>
      <c r="B223" s="11" t="s">
        <v>435</v>
      </c>
      <c r="C223" s="8">
        <v>141781100</v>
      </c>
      <c r="D223" s="8"/>
      <c r="E223" s="8"/>
      <c r="F223" s="8">
        <v>141781100</v>
      </c>
      <c r="G223" s="3"/>
    </row>
    <row r="224" spans="1:7" ht="64.2" customHeight="1" x14ac:dyDescent="0.3">
      <c r="A224" s="9" t="s">
        <v>438</v>
      </c>
      <c r="B224" s="11" t="s">
        <v>437</v>
      </c>
      <c r="C224" s="8">
        <f>C225</f>
        <v>79014100</v>
      </c>
      <c r="D224" s="8">
        <f t="shared" ref="D224:E224" si="79">D225</f>
        <v>0</v>
      </c>
      <c r="E224" s="8">
        <f t="shared" si="79"/>
        <v>0</v>
      </c>
      <c r="F224" s="8">
        <v>79014100</v>
      </c>
      <c r="G224" s="3"/>
    </row>
    <row r="225" spans="1:7" ht="78" x14ac:dyDescent="0.3">
      <c r="A225" s="9" t="s">
        <v>440</v>
      </c>
      <c r="B225" s="11" t="s">
        <v>439</v>
      </c>
      <c r="C225" s="8">
        <v>79014100</v>
      </c>
      <c r="D225" s="8"/>
      <c r="E225" s="8"/>
      <c r="F225" s="8">
        <v>79014100</v>
      </c>
      <c r="G225" s="3"/>
    </row>
    <row r="226" spans="1:7" ht="62.4" x14ac:dyDescent="0.3">
      <c r="A226" s="9" t="s">
        <v>442</v>
      </c>
      <c r="B226" s="11" t="s">
        <v>441</v>
      </c>
      <c r="C226" s="8">
        <v>55153200</v>
      </c>
      <c r="D226" s="8"/>
      <c r="E226" s="8"/>
      <c r="F226" s="8">
        <v>55153200</v>
      </c>
      <c r="G226" s="3"/>
    </row>
    <row r="227" spans="1:7" ht="46.8" x14ac:dyDescent="0.3">
      <c r="A227" s="9" t="s">
        <v>444</v>
      </c>
      <c r="B227" s="11" t="s">
        <v>443</v>
      </c>
      <c r="C227" s="8">
        <f>C228</f>
        <v>124031000</v>
      </c>
      <c r="D227" s="8">
        <f t="shared" ref="D227:E227" si="80">D228</f>
        <v>0</v>
      </c>
      <c r="E227" s="8">
        <f t="shared" si="80"/>
        <v>0</v>
      </c>
      <c r="F227" s="8">
        <v>124031000</v>
      </c>
      <c r="G227" s="3"/>
    </row>
    <row r="228" spans="1:7" ht="46.8" x14ac:dyDescent="0.3">
      <c r="A228" s="9" t="s">
        <v>446</v>
      </c>
      <c r="B228" s="11" t="s">
        <v>445</v>
      </c>
      <c r="C228" s="8">
        <v>124031000</v>
      </c>
      <c r="D228" s="8"/>
      <c r="E228" s="8"/>
      <c r="F228" s="8">
        <v>124031000</v>
      </c>
      <c r="G228" s="3"/>
    </row>
    <row r="229" spans="1:7" ht="31.2" x14ac:dyDescent="0.3">
      <c r="A229" s="9" t="s">
        <v>448</v>
      </c>
      <c r="B229" s="11" t="s">
        <v>447</v>
      </c>
      <c r="C229" s="8">
        <f>C230</f>
        <v>40684400</v>
      </c>
      <c r="D229" s="8">
        <f t="shared" ref="D229:E229" si="81">D230</f>
        <v>0</v>
      </c>
      <c r="E229" s="8">
        <f t="shared" si="81"/>
        <v>0</v>
      </c>
      <c r="F229" s="8">
        <v>40684400</v>
      </c>
      <c r="G229" s="3"/>
    </row>
    <row r="230" spans="1:7" ht="31.2" x14ac:dyDescent="0.3">
      <c r="A230" s="9" t="s">
        <v>450</v>
      </c>
      <c r="B230" s="11" t="s">
        <v>449</v>
      </c>
      <c r="C230" s="8">
        <v>40684400</v>
      </c>
      <c r="D230" s="8"/>
      <c r="E230" s="8"/>
      <c r="F230" s="8">
        <v>40684400</v>
      </c>
      <c r="G230" s="3"/>
    </row>
    <row r="231" spans="1:7" ht="46.8" x14ac:dyDescent="0.3">
      <c r="A231" s="9" t="s">
        <v>452</v>
      </c>
      <c r="B231" s="11" t="s">
        <v>451</v>
      </c>
      <c r="C231" s="8">
        <f>C232</f>
        <v>12854200</v>
      </c>
      <c r="D231" s="8">
        <f t="shared" ref="D231:E231" si="82">D232</f>
        <v>0</v>
      </c>
      <c r="E231" s="8">
        <f t="shared" si="82"/>
        <v>0</v>
      </c>
      <c r="F231" s="8">
        <v>12854200</v>
      </c>
      <c r="G231" s="3"/>
    </row>
    <row r="232" spans="1:7" ht="47.4" customHeight="1" x14ac:dyDescent="0.3">
      <c r="A232" s="9" t="s">
        <v>454</v>
      </c>
      <c r="B232" s="11" t="s">
        <v>453</v>
      </c>
      <c r="C232" s="8">
        <v>12854200</v>
      </c>
      <c r="D232" s="8"/>
      <c r="E232" s="8"/>
      <c r="F232" s="8">
        <v>12854200</v>
      </c>
      <c r="G232" s="3"/>
    </row>
    <row r="233" spans="1:7" ht="62.4" x14ac:dyDescent="0.3">
      <c r="A233" s="9" t="s">
        <v>456</v>
      </c>
      <c r="B233" s="11" t="s">
        <v>455</v>
      </c>
      <c r="C233" s="8">
        <f>C234</f>
        <v>154788900</v>
      </c>
      <c r="D233" s="8">
        <f t="shared" ref="D233:E233" si="83">D234</f>
        <v>0</v>
      </c>
      <c r="E233" s="8">
        <f t="shared" si="83"/>
        <v>0</v>
      </c>
      <c r="F233" s="8">
        <v>154788900</v>
      </c>
      <c r="G233" s="3"/>
    </row>
    <row r="234" spans="1:7" ht="64.2" customHeight="1" x14ac:dyDescent="0.3">
      <c r="A234" s="9" t="s">
        <v>458</v>
      </c>
      <c r="B234" s="11" t="s">
        <v>457</v>
      </c>
      <c r="C234" s="8">
        <v>154788900</v>
      </c>
      <c r="D234" s="8"/>
      <c r="E234" s="8"/>
      <c r="F234" s="8">
        <v>154788900</v>
      </c>
      <c r="G234" s="3"/>
    </row>
    <row r="235" spans="1:7" ht="109.2" x14ac:dyDescent="0.3">
      <c r="A235" s="9" t="s">
        <v>460</v>
      </c>
      <c r="B235" s="11" t="s">
        <v>459</v>
      </c>
      <c r="C235" s="8">
        <f>C236</f>
        <v>5829100</v>
      </c>
      <c r="D235" s="8">
        <f t="shared" ref="D235:E235" si="84">D236</f>
        <v>0</v>
      </c>
      <c r="E235" s="8">
        <f t="shared" si="84"/>
        <v>0</v>
      </c>
      <c r="F235" s="8">
        <v>5829100</v>
      </c>
      <c r="G235" s="3"/>
    </row>
    <row r="236" spans="1:7" ht="109.8" customHeight="1" x14ac:dyDescent="0.3">
      <c r="A236" s="9" t="s">
        <v>462</v>
      </c>
      <c r="B236" s="11" t="s">
        <v>461</v>
      </c>
      <c r="C236" s="8">
        <v>5829100</v>
      </c>
      <c r="D236" s="8"/>
      <c r="E236" s="8"/>
      <c r="F236" s="8">
        <v>5829100</v>
      </c>
      <c r="G236" s="3"/>
    </row>
    <row r="237" spans="1:7" ht="46.8" x14ac:dyDescent="0.3">
      <c r="A237" s="9" t="s">
        <v>464</v>
      </c>
      <c r="B237" s="11" t="s">
        <v>463</v>
      </c>
      <c r="C237" s="8">
        <f>C238</f>
        <v>656896800</v>
      </c>
      <c r="D237" s="8">
        <f t="shared" ref="D237:E237" si="85">D238</f>
        <v>0</v>
      </c>
      <c r="E237" s="8">
        <f t="shared" si="85"/>
        <v>0</v>
      </c>
      <c r="F237" s="8">
        <v>656896800</v>
      </c>
      <c r="G237" s="3"/>
    </row>
    <row r="238" spans="1:7" ht="46.8" x14ac:dyDescent="0.3">
      <c r="A238" s="9" t="s">
        <v>466</v>
      </c>
      <c r="B238" s="11" t="s">
        <v>465</v>
      </c>
      <c r="C238" s="8">
        <v>656896800</v>
      </c>
      <c r="D238" s="8"/>
      <c r="E238" s="8"/>
      <c r="F238" s="8">
        <v>656896800</v>
      </c>
      <c r="G238" s="3"/>
    </row>
    <row r="239" spans="1:7" ht="31.2" x14ac:dyDescent="0.3">
      <c r="A239" s="9" t="s">
        <v>468</v>
      </c>
      <c r="B239" s="11" t="s">
        <v>467</v>
      </c>
      <c r="C239" s="8">
        <f>C240</f>
        <v>281323000</v>
      </c>
      <c r="D239" s="8">
        <f t="shared" ref="D239:E239" si="86">D240</f>
        <v>0</v>
      </c>
      <c r="E239" s="8">
        <f t="shared" si="86"/>
        <v>0</v>
      </c>
      <c r="F239" s="8">
        <v>281323000</v>
      </c>
      <c r="G239" s="3"/>
    </row>
    <row r="240" spans="1:7" ht="46.8" x14ac:dyDescent="0.3">
      <c r="A240" s="9" t="s">
        <v>470</v>
      </c>
      <c r="B240" s="11" t="s">
        <v>469</v>
      </c>
      <c r="C240" s="8">
        <v>281323000</v>
      </c>
      <c r="D240" s="8"/>
      <c r="E240" s="8"/>
      <c r="F240" s="8">
        <v>281323000</v>
      </c>
      <c r="G240" s="3"/>
    </row>
    <row r="241" spans="1:7" ht="93.6" x14ac:dyDescent="0.3">
      <c r="A241" s="9" t="s">
        <v>472</v>
      </c>
      <c r="B241" s="11" t="s">
        <v>471</v>
      </c>
      <c r="C241" s="8">
        <f>C242</f>
        <v>5640000</v>
      </c>
      <c r="D241" s="8">
        <f t="shared" ref="D241:E241" si="87">D242</f>
        <v>0</v>
      </c>
      <c r="E241" s="8">
        <f t="shared" si="87"/>
        <v>0</v>
      </c>
      <c r="F241" s="8">
        <v>5640000</v>
      </c>
      <c r="G241" s="3"/>
    </row>
    <row r="242" spans="1:7" ht="95.4" customHeight="1" x14ac:dyDescent="0.3">
      <c r="A242" s="9" t="s">
        <v>474</v>
      </c>
      <c r="B242" s="11" t="s">
        <v>473</v>
      </c>
      <c r="C242" s="8">
        <v>5640000</v>
      </c>
      <c r="D242" s="8"/>
      <c r="E242" s="8"/>
      <c r="F242" s="8">
        <v>5640000</v>
      </c>
      <c r="G242" s="3"/>
    </row>
    <row r="243" spans="1:7" ht="93.6" x14ac:dyDescent="0.3">
      <c r="A243" s="9" t="s">
        <v>476</v>
      </c>
      <c r="B243" s="11" t="s">
        <v>475</v>
      </c>
      <c r="C243" s="8">
        <f>C244</f>
        <v>23500000</v>
      </c>
      <c r="D243" s="8">
        <f t="shared" ref="D243:E243" si="88">D244</f>
        <v>0</v>
      </c>
      <c r="E243" s="8">
        <f t="shared" si="88"/>
        <v>0</v>
      </c>
      <c r="F243" s="8">
        <v>23500000</v>
      </c>
      <c r="G243" s="3"/>
    </row>
    <row r="244" spans="1:7" ht="94.8" customHeight="1" x14ac:dyDescent="0.3">
      <c r="A244" s="9" t="s">
        <v>478</v>
      </c>
      <c r="B244" s="11" t="s">
        <v>477</v>
      </c>
      <c r="C244" s="8">
        <v>23500000</v>
      </c>
      <c r="D244" s="8"/>
      <c r="E244" s="8"/>
      <c r="F244" s="8">
        <v>23500000</v>
      </c>
      <c r="G244" s="3"/>
    </row>
    <row r="245" spans="1:7" ht="78" x14ac:dyDescent="0.3">
      <c r="A245" s="9" t="s">
        <v>480</v>
      </c>
      <c r="B245" s="11" t="s">
        <v>479</v>
      </c>
      <c r="C245" s="8">
        <v>8475200</v>
      </c>
      <c r="D245" s="8"/>
      <c r="E245" s="8"/>
      <c r="F245" s="8">
        <v>8475200</v>
      </c>
      <c r="G245" s="3"/>
    </row>
    <row r="246" spans="1:7" ht="31.2" x14ac:dyDescent="0.3">
      <c r="A246" s="9" t="s">
        <v>482</v>
      </c>
      <c r="B246" s="11" t="s">
        <v>481</v>
      </c>
      <c r="C246" s="8">
        <f>C247</f>
        <v>25387700</v>
      </c>
      <c r="D246" s="8">
        <f t="shared" ref="D246:E246" si="89">D247</f>
        <v>0</v>
      </c>
      <c r="E246" s="8">
        <f t="shared" si="89"/>
        <v>0</v>
      </c>
      <c r="F246" s="8">
        <v>25387700</v>
      </c>
      <c r="G246" s="3"/>
    </row>
    <row r="247" spans="1:7" ht="46.8" x14ac:dyDescent="0.3">
      <c r="A247" s="9" t="s">
        <v>484</v>
      </c>
      <c r="B247" s="11" t="s">
        <v>483</v>
      </c>
      <c r="C247" s="8">
        <v>25387700</v>
      </c>
      <c r="D247" s="8"/>
      <c r="E247" s="8"/>
      <c r="F247" s="8">
        <v>25387700</v>
      </c>
      <c r="G247" s="3"/>
    </row>
    <row r="248" spans="1:7" ht="111" customHeight="1" x14ac:dyDescent="0.3">
      <c r="A248" s="9" t="s">
        <v>486</v>
      </c>
      <c r="B248" s="11" t="s">
        <v>485</v>
      </c>
      <c r="C248" s="8">
        <f>C249</f>
        <v>4246900</v>
      </c>
      <c r="D248" s="8">
        <f t="shared" ref="D248:E248" si="90">D249</f>
        <v>0</v>
      </c>
      <c r="E248" s="8">
        <f t="shared" si="90"/>
        <v>2831200</v>
      </c>
      <c r="F248" s="8">
        <v>7078100</v>
      </c>
      <c r="G248" s="3"/>
    </row>
    <row r="249" spans="1:7" ht="124.8" x14ac:dyDescent="0.3">
      <c r="A249" s="9" t="s">
        <v>488</v>
      </c>
      <c r="B249" s="11" t="s">
        <v>487</v>
      </c>
      <c r="C249" s="8">
        <v>4246900</v>
      </c>
      <c r="D249" s="8"/>
      <c r="E249" s="8">
        <v>2831200</v>
      </c>
      <c r="F249" s="8">
        <v>7078100</v>
      </c>
      <c r="G249" s="3"/>
    </row>
    <row r="250" spans="1:7" ht="78" x14ac:dyDescent="0.3">
      <c r="A250" s="9" t="s">
        <v>490</v>
      </c>
      <c r="B250" s="11" t="s">
        <v>489</v>
      </c>
      <c r="C250" s="8">
        <f>C251</f>
        <v>8010200</v>
      </c>
      <c r="D250" s="8">
        <f t="shared" ref="D250:E250" si="91">D251</f>
        <v>0</v>
      </c>
      <c r="E250" s="8">
        <f t="shared" si="91"/>
        <v>0</v>
      </c>
      <c r="F250" s="8">
        <v>8010200</v>
      </c>
      <c r="G250" s="3"/>
    </row>
    <row r="251" spans="1:7" ht="78" x14ac:dyDescent="0.3">
      <c r="A251" s="9" t="s">
        <v>492</v>
      </c>
      <c r="B251" s="11" t="s">
        <v>491</v>
      </c>
      <c r="C251" s="8">
        <v>8010200</v>
      </c>
      <c r="D251" s="8"/>
      <c r="E251" s="8"/>
      <c r="F251" s="8">
        <v>8010200</v>
      </c>
      <c r="G251" s="3"/>
    </row>
    <row r="252" spans="1:7" ht="62.4" x14ac:dyDescent="0.3">
      <c r="A252" s="9" t="s">
        <v>494</v>
      </c>
      <c r="B252" s="11" t="s">
        <v>493</v>
      </c>
      <c r="C252" s="8">
        <f>C253</f>
        <v>14881500</v>
      </c>
      <c r="D252" s="8">
        <f t="shared" ref="D252:E252" si="92">D253</f>
        <v>0</v>
      </c>
      <c r="E252" s="8">
        <f t="shared" si="92"/>
        <v>-5208500</v>
      </c>
      <c r="F252" s="8">
        <v>9673000</v>
      </c>
      <c r="G252" s="3"/>
    </row>
    <row r="253" spans="1:7" ht="64.2" customHeight="1" x14ac:dyDescent="0.3">
      <c r="A253" s="9" t="s">
        <v>496</v>
      </c>
      <c r="B253" s="11" t="s">
        <v>495</v>
      </c>
      <c r="C253" s="8">
        <v>14881500</v>
      </c>
      <c r="D253" s="8"/>
      <c r="E253" s="8">
        <v>-5208500</v>
      </c>
      <c r="F253" s="8">
        <v>9673000</v>
      </c>
      <c r="G253" s="3"/>
    </row>
    <row r="254" spans="1:7" ht="62.4" x14ac:dyDescent="0.3">
      <c r="A254" s="9" t="s">
        <v>498</v>
      </c>
      <c r="B254" s="11" t="s">
        <v>497</v>
      </c>
      <c r="C254" s="8">
        <f>C255</f>
        <v>595877700</v>
      </c>
      <c r="D254" s="8">
        <f t="shared" ref="D254:E254" si="93">D255</f>
        <v>0</v>
      </c>
      <c r="E254" s="8">
        <f t="shared" si="93"/>
        <v>0</v>
      </c>
      <c r="F254" s="8">
        <v>595877700</v>
      </c>
      <c r="G254" s="3"/>
    </row>
    <row r="255" spans="1:7" ht="78" x14ac:dyDescent="0.3">
      <c r="A255" s="9" t="s">
        <v>500</v>
      </c>
      <c r="B255" s="11" t="s">
        <v>499</v>
      </c>
      <c r="C255" s="8">
        <v>595877700</v>
      </c>
      <c r="D255" s="8"/>
      <c r="E255" s="8"/>
      <c r="F255" s="8">
        <v>595877700</v>
      </c>
      <c r="G255" s="3"/>
    </row>
    <row r="256" spans="1:7" ht="15.6" x14ac:dyDescent="0.3">
      <c r="A256" s="9" t="s">
        <v>502</v>
      </c>
      <c r="B256" s="11" t="s">
        <v>501</v>
      </c>
      <c r="C256" s="8">
        <f>C257</f>
        <v>4700000</v>
      </c>
      <c r="D256" s="8">
        <f t="shared" ref="D256:E256" si="94">D257</f>
        <v>0</v>
      </c>
      <c r="E256" s="8">
        <f t="shared" si="94"/>
        <v>0</v>
      </c>
      <c r="F256" s="8">
        <v>4700000</v>
      </c>
      <c r="G256" s="3"/>
    </row>
    <row r="257" spans="1:7" ht="31.2" x14ac:dyDescent="0.3">
      <c r="A257" s="9" t="s">
        <v>504</v>
      </c>
      <c r="B257" s="11" t="s">
        <v>503</v>
      </c>
      <c r="C257" s="8">
        <v>4700000</v>
      </c>
      <c r="D257" s="8"/>
      <c r="E257" s="8"/>
      <c r="F257" s="8">
        <v>4700000</v>
      </c>
      <c r="G257" s="3"/>
    </row>
    <row r="258" spans="1:7" ht="46.8" x14ac:dyDescent="0.3">
      <c r="A258" s="9" t="s">
        <v>506</v>
      </c>
      <c r="B258" s="11" t="s">
        <v>505</v>
      </c>
      <c r="C258" s="8">
        <f>C259</f>
        <v>130058400</v>
      </c>
      <c r="D258" s="8">
        <f t="shared" ref="D258:E258" si="95">D259</f>
        <v>0</v>
      </c>
      <c r="E258" s="8">
        <f t="shared" si="95"/>
        <v>0</v>
      </c>
      <c r="F258" s="8">
        <v>130058400</v>
      </c>
      <c r="G258" s="3"/>
    </row>
    <row r="259" spans="1:7" ht="62.4" x14ac:dyDescent="0.3">
      <c r="A259" s="9" t="s">
        <v>508</v>
      </c>
      <c r="B259" s="11" t="s">
        <v>507</v>
      </c>
      <c r="C259" s="8">
        <v>130058400</v>
      </c>
      <c r="D259" s="8"/>
      <c r="E259" s="8"/>
      <c r="F259" s="8">
        <v>130058400</v>
      </c>
      <c r="G259" s="3"/>
    </row>
    <row r="260" spans="1:7" ht="32.4" customHeight="1" x14ac:dyDescent="0.3">
      <c r="A260" s="9" t="s">
        <v>510</v>
      </c>
      <c r="B260" s="11" t="s">
        <v>509</v>
      </c>
      <c r="C260" s="8">
        <f>C261</f>
        <v>746460900</v>
      </c>
      <c r="D260" s="8">
        <f t="shared" ref="D260:E260" si="96">D261</f>
        <v>0</v>
      </c>
      <c r="E260" s="8">
        <f t="shared" si="96"/>
        <v>117679900</v>
      </c>
      <c r="F260" s="8">
        <v>864140800</v>
      </c>
      <c r="G260" s="3"/>
    </row>
    <row r="261" spans="1:7" ht="46.8" x14ac:dyDescent="0.3">
      <c r="A261" s="9" t="s">
        <v>512</v>
      </c>
      <c r="B261" s="11" t="s">
        <v>511</v>
      </c>
      <c r="C261" s="8">
        <v>746460900</v>
      </c>
      <c r="D261" s="8"/>
      <c r="E261" s="8">
        <v>117679900</v>
      </c>
      <c r="F261" s="8">
        <v>864140800</v>
      </c>
      <c r="G261" s="3"/>
    </row>
    <row r="262" spans="1:7" ht="31.2" x14ac:dyDescent="0.3">
      <c r="A262" s="9" t="s">
        <v>514</v>
      </c>
      <c r="B262" s="11" t="s">
        <v>513</v>
      </c>
      <c r="C262" s="8">
        <f>C263</f>
        <v>132077500</v>
      </c>
      <c r="D262" s="8">
        <f t="shared" ref="D262:E262" si="97">D263</f>
        <v>0</v>
      </c>
      <c r="E262" s="8">
        <f t="shared" si="97"/>
        <v>-38644995.259999998</v>
      </c>
      <c r="F262" s="8">
        <v>93432504.739999995</v>
      </c>
      <c r="G262" s="3"/>
    </row>
    <row r="263" spans="1:7" ht="46.8" x14ac:dyDescent="0.3">
      <c r="A263" s="9" t="s">
        <v>516</v>
      </c>
      <c r="B263" s="11" t="s">
        <v>515</v>
      </c>
      <c r="C263" s="8">
        <v>132077500</v>
      </c>
      <c r="D263" s="8"/>
      <c r="E263" s="8">
        <v>-38644995.259999998</v>
      </c>
      <c r="F263" s="8">
        <v>93432504.739999995</v>
      </c>
      <c r="G263" s="3"/>
    </row>
    <row r="264" spans="1:7" ht="93.6" x14ac:dyDescent="0.3">
      <c r="A264" s="9" t="s">
        <v>518</v>
      </c>
      <c r="B264" s="11" t="s">
        <v>517</v>
      </c>
      <c r="C264" s="8">
        <f>C265</f>
        <v>18590900</v>
      </c>
      <c r="D264" s="8">
        <f t="shared" ref="D264:E264" si="98">D265</f>
        <v>0</v>
      </c>
      <c r="E264" s="8">
        <f t="shared" si="98"/>
        <v>0</v>
      </c>
      <c r="F264" s="8">
        <v>18590900</v>
      </c>
      <c r="G264" s="3"/>
    </row>
    <row r="265" spans="1:7" ht="95.4" customHeight="1" x14ac:dyDescent="0.3">
      <c r="A265" s="9" t="s">
        <v>520</v>
      </c>
      <c r="B265" s="11" t="s">
        <v>519</v>
      </c>
      <c r="C265" s="8">
        <v>18590900</v>
      </c>
      <c r="D265" s="8"/>
      <c r="E265" s="8"/>
      <c r="F265" s="8">
        <v>18590900</v>
      </c>
      <c r="G265" s="3"/>
    </row>
    <row r="266" spans="1:7" ht="46.8" x14ac:dyDescent="0.3">
      <c r="A266" s="9" t="s">
        <v>522</v>
      </c>
      <c r="B266" s="11" t="s">
        <v>521</v>
      </c>
      <c r="C266" s="8">
        <f>C267</f>
        <v>1108674900</v>
      </c>
      <c r="D266" s="8">
        <f t="shared" ref="D266:E266" si="99">D267</f>
        <v>0</v>
      </c>
      <c r="E266" s="8">
        <f t="shared" si="99"/>
        <v>0</v>
      </c>
      <c r="F266" s="8">
        <v>1108674900</v>
      </c>
      <c r="G266" s="3"/>
    </row>
    <row r="267" spans="1:7" ht="46.8" x14ac:dyDescent="0.3">
      <c r="A267" s="9" t="s">
        <v>524</v>
      </c>
      <c r="B267" s="11" t="s">
        <v>523</v>
      </c>
      <c r="C267" s="8">
        <v>1108674900</v>
      </c>
      <c r="D267" s="8"/>
      <c r="E267" s="8"/>
      <c r="F267" s="8">
        <v>1108674900</v>
      </c>
      <c r="G267" s="3"/>
    </row>
    <row r="268" spans="1:7" ht="93.6" x14ac:dyDescent="0.3">
      <c r="A268" s="9" t="s">
        <v>526</v>
      </c>
      <c r="B268" s="11" t="s">
        <v>525</v>
      </c>
      <c r="C268" s="8">
        <v>17561800</v>
      </c>
      <c r="D268" s="8"/>
      <c r="E268" s="8"/>
      <c r="F268" s="8">
        <v>17561800</v>
      </c>
      <c r="G268" s="3"/>
    </row>
    <row r="269" spans="1:7" ht="62.4" x14ac:dyDescent="0.3">
      <c r="A269" s="9" t="s">
        <v>528</v>
      </c>
      <c r="B269" s="11" t="s">
        <v>527</v>
      </c>
      <c r="C269" s="8">
        <v>316825000</v>
      </c>
      <c r="D269" s="8"/>
      <c r="E269" s="8"/>
      <c r="F269" s="8">
        <v>316825000</v>
      </c>
      <c r="G269" s="3"/>
    </row>
    <row r="270" spans="1:7" ht="78" x14ac:dyDescent="0.3">
      <c r="A270" s="9" t="s">
        <v>530</v>
      </c>
      <c r="B270" s="11" t="s">
        <v>529</v>
      </c>
      <c r="C270" s="8">
        <f>C271</f>
        <v>34523300</v>
      </c>
      <c r="D270" s="8">
        <f t="shared" ref="D270:E270" si="100">D271</f>
        <v>0</v>
      </c>
      <c r="E270" s="8">
        <f t="shared" si="100"/>
        <v>0</v>
      </c>
      <c r="F270" s="8">
        <v>34523300</v>
      </c>
      <c r="G270" s="3"/>
    </row>
    <row r="271" spans="1:7" ht="78.599999999999994" customHeight="1" x14ac:dyDescent="0.3">
      <c r="A271" s="9" t="s">
        <v>532</v>
      </c>
      <c r="B271" s="11" t="s">
        <v>531</v>
      </c>
      <c r="C271" s="8">
        <v>34523300</v>
      </c>
      <c r="D271" s="8"/>
      <c r="E271" s="8"/>
      <c r="F271" s="8">
        <v>34523300</v>
      </c>
      <c r="G271" s="3"/>
    </row>
    <row r="272" spans="1:7" ht="63.6" customHeight="1" x14ac:dyDescent="0.3">
      <c r="A272" s="9" t="s">
        <v>534</v>
      </c>
      <c r="B272" s="11" t="s">
        <v>533</v>
      </c>
      <c r="C272" s="8">
        <f>C273</f>
        <v>144768000</v>
      </c>
      <c r="D272" s="8">
        <f t="shared" ref="D272:E272" si="101">D273</f>
        <v>0</v>
      </c>
      <c r="E272" s="8">
        <f t="shared" si="101"/>
        <v>0</v>
      </c>
      <c r="F272" s="8">
        <v>144768000</v>
      </c>
      <c r="G272" s="3"/>
    </row>
    <row r="273" spans="1:7" ht="78" x14ac:dyDescent="0.3">
      <c r="A273" s="9" t="s">
        <v>536</v>
      </c>
      <c r="B273" s="11" t="s">
        <v>535</v>
      </c>
      <c r="C273" s="8">
        <v>144768000</v>
      </c>
      <c r="D273" s="8"/>
      <c r="E273" s="8"/>
      <c r="F273" s="8">
        <v>144768000</v>
      </c>
      <c r="G273" s="3"/>
    </row>
    <row r="274" spans="1:7" ht="46.8" x14ac:dyDescent="0.3">
      <c r="A274" s="9" t="s">
        <v>538</v>
      </c>
      <c r="B274" s="11" t="s">
        <v>537</v>
      </c>
      <c r="C274" s="8">
        <f>C275</f>
        <v>4529515100</v>
      </c>
      <c r="D274" s="8">
        <f t="shared" ref="D274:E274" si="102">D275</f>
        <v>0</v>
      </c>
      <c r="E274" s="8">
        <f t="shared" si="102"/>
        <v>0</v>
      </c>
      <c r="F274" s="8">
        <v>4529515100</v>
      </c>
      <c r="G274" s="3"/>
    </row>
    <row r="275" spans="1:7" ht="62.4" x14ac:dyDescent="0.3">
      <c r="A275" s="9" t="s">
        <v>540</v>
      </c>
      <c r="B275" s="11" t="s">
        <v>539</v>
      </c>
      <c r="C275" s="8">
        <v>4529515100</v>
      </c>
      <c r="D275" s="8"/>
      <c r="E275" s="8"/>
      <c r="F275" s="8">
        <v>4529515100</v>
      </c>
      <c r="G275" s="3"/>
    </row>
    <row r="276" spans="1:7" ht="31.2" x14ac:dyDescent="0.3">
      <c r="A276" s="9" t="s">
        <v>542</v>
      </c>
      <c r="B276" s="11" t="s">
        <v>541</v>
      </c>
      <c r="C276" s="8">
        <f>C277</f>
        <v>600000</v>
      </c>
      <c r="D276" s="8">
        <f t="shared" ref="D276:E276" si="103">D277</f>
        <v>0</v>
      </c>
      <c r="E276" s="8">
        <f t="shared" si="103"/>
        <v>0</v>
      </c>
      <c r="F276" s="8">
        <v>600000</v>
      </c>
      <c r="G276" s="3"/>
    </row>
    <row r="277" spans="1:7" ht="31.2" x14ac:dyDescent="0.3">
      <c r="A277" s="9" t="s">
        <v>544</v>
      </c>
      <c r="B277" s="11" t="s">
        <v>543</v>
      </c>
      <c r="C277" s="8">
        <v>600000</v>
      </c>
      <c r="D277" s="8"/>
      <c r="E277" s="8"/>
      <c r="F277" s="8">
        <v>600000</v>
      </c>
      <c r="G277" s="3"/>
    </row>
    <row r="278" spans="1:7" ht="31.2" x14ac:dyDescent="0.3">
      <c r="A278" s="9" t="s">
        <v>546</v>
      </c>
      <c r="B278" s="11" t="s">
        <v>545</v>
      </c>
      <c r="C278" s="8">
        <f>C279</f>
        <v>15840000</v>
      </c>
      <c r="D278" s="8">
        <f t="shared" ref="D278:E278" si="104">D279</f>
        <v>0</v>
      </c>
      <c r="E278" s="8">
        <f t="shared" si="104"/>
        <v>0</v>
      </c>
      <c r="F278" s="8">
        <v>15840000</v>
      </c>
      <c r="G278" s="3"/>
    </row>
    <row r="279" spans="1:7" ht="31.2" x14ac:dyDescent="0.3">
      <c r="A279" s="9" t="s">
        <v>548</v>
      </c>
      <c r="B279" s="11" t="s">
        <v>547</v>
      </c>
      <c r="C279" s="8">
        <v>15840000</v>
      </c>
      <c r="D279" s="8"/>
      <c r="E279" s="8"/>
      <c r="F279" s="8">
        <v>15840000</v>
      </c>
      <c r="G279" s="3"/>
    </row>
    <row r="280" spans="1:7" ht="31.2" x14ac:dyDescent="0.3">
      <c r="A280" s="9" t="s">
        <v>550</v>
      </c>
      <c r="B280" s="11" t="s">
        <v>549</v>
      </c>
      <c r="C280" s="8">
        <f>C281</f>
        <v>39202000</v>
      </c>
      <c r="D280" s="8">
        <f t="shared" ref="D280:E280" si="105">D281</f>
        <v>0</v>
      </c>
      <c r="E280" s="8">
        <f t="shared" si="105"/>
        <v>0</v>
      </c>
      <c r="F280" s="8">
        <v>39202000</v>
      </c>
      <c r="G280" s="3"/>
    </row>
    <row r="281" spans="1:7" ht="31.2" x14ac:dyDescent="0.3">
      <c r="A281" s="9" t="s">
        <v>552</v>
      </c>
      <c r="B281" s="11" t="s">
        <v>551</v>
      </c>
      <c r="C281" s="8">
        <v>39202000</v>
      </c>
      <c r="D281" s="8"/>
      <c r="E281" s="8"/>
      <c r="F281" s="8">
        <v>39202000</v>
      </c>
      <c r="G281" s="3"/>
    </row>
    <row r="282" spans="1:7" ht="62.4" x14ac:dyDescent="0.3">
      <c r="A282" s="9" t="s">
        <v>554</v>
      </c>
      <c r="B282" s="11" t="s">
        <v>553</v>
      </c>
      <c r="C282" s="8">
        <v>1809700</v>
      </c>
      <c r="D282" s="8"/>
      <c r="E282" s="8"/>
      <c r="F282" s="8">
        <v>1809700</v>
      </c>
      <c r="G282" s="3"/>
    </row>
    <row r="283" spans="1:7" ht="48.6" customHeight="1" x14ac:dyDescent="0.3">
      <c r="A283" s="9" t="s">
        <v>556</v>
      </c>
      <c r="B283" s="11" t="s">
        <v>555</v>
      </c>
      <c r="C283" s="8">
        <f>C284</f>
        <v>18572300</v>
      </c>
      <c r="D283" s="8">
        <f t="shared" ref="D283:E283" si="106">D284</f>
        <v>0</v>
      </c>
      <c r="E283" s="8">
        <f t="shared" si="106"/>
        <v>0</v>
      </c>
      <c r="F283" s="8">
        <v>18572300</v>
      </c>
      <c r="G283" s="3"/>
    </row>
    <row r="284" spans="1:7" ht="62.4" x14ac:dyDescent="0.3">
      <c r="A284" s="9" t="s">
        <v>558</v>
      </c>
      <c r="B284" s="11" t="s">
        <v>557</v>
      </c>
      <c r="C284" s="8">
        <v>18572300</v>
      </c>
      <c r="D284" s="8"/>
      <c r="E284" s="8"/>
      <c r="F284" s="8">
        <v>18572300</v>
      </c>
      <c r="G284" s="3"/>
    </row>
    <row r="285" spans="1:7" ht="31.2" x14ac:dyDescent="0.3">
      <c r="A285" s="9" t="s">
        <v>560</v>
      </c>
      <c r="B285" s="11" t="s">
        <v>559</v>
      </c>
      <c r="C285" s="8">
        <f>C286</f>
        <v>94231000</v>
      </c>
      <c r="D285" s="8">
        <f t="shared" ref="D285:E285" si="107">D286</f>
        <v>0</v>
      </c>
      <c r="E285" s="8">
        <f t="shared" si="107"/>
        <v>0</v>
      </c>
      <c r="F285" s="8">
        <v>94231000</v>
      </c>
      <c r="G285" s="3"/>
    </row>
    <row r="286" spans="1:7" ht="46.8" x14ac:dyDescent="0.3">
      <c r="A286" s="9" t="s">
        <v>562</v>
      </c>
      <c r="B286" s="11" t="s">
        <v>561</v>
      </c>
      <c r="C286" s="8">
        <v>94231000</v>
      </c>
      <c r="D286" s="8"/>
      <c r="E286" s="8"/>
      <c r="F286" s="8">
        <v>94231000</v>
      </c>
      <c r="G286" s="3"/>
    </row>
    <row r="287" spans="1:7" ht="31.2" x14ac:dyDescent="0.3">
      <c r="A287" s="9" t="s">
        <v>564</v>
      </c>
      <c r="B287" s="11" t="s">
        <v>563</v>
      </c>
      <c r="C287" s="8">
        <f>C288</f>
        <v>15615600</v>
      </c>
      <c r="D287" s="8">
        <f t="shared" ref="D287:E287" si="108">D288</f>
        <v>0</v>
      </c>
      <c r="E287" s="8">
        <f t="shared" si="108"/>
        <v>0</v>
      </c>
      <c r="F287" s="8">
        <v>15615600</v>
      </c>
      <c r="G287" s="3"/>
    </row>
    <row r="288" spans="1:7" ht="46.8" x14ac:dyDescent="0.3">
      <c r="A288" s="9" t="s">
        <v>566</v>
      </c>
      <c r="B288" s="11" t="s">
        <v>565</v>
      </c>
      <c r="C288" s="8">
        <v>15615600</v>
      </c>
      <c r="D288" s="8"/>
      <c r="E288" s="8"/>
      <c r="F288" s="8">
        <v>15615600</v>
      </c>
      <c r="G288" s="3"/>
    </row>
    <row r="289" spans="1:7" ht="46.8" x14ac:dyDescent="0.3">
      <c r="A289" s="9" t="s">
        <v>568</v>
      </c>
      <c r="B289" s="11" t="s">
        <v>567</v>
      </c>
      <c r="C289" s="8">
        <f>C290</f>
        <v>914018600</v>
      </c>
      <c r="D289" s="8">
        <f t="shared" ref="D289:E289" si="109">D290</f>
        <v>0</v>
      </c>
      <c r="E289" s="8">
        <f t="shared" si="109"/>
        <v>0</v>
      </c>
      <c r="F289" s="8">
        <v>914018600</v>
      </c>
      <c r="G289" s="3"/>
    </row>
    <row r="290" spans="1:7" ht="48.6" customHeight="1" x14ac:dyDescent="0.3">
      <c r="A290" s="9" t="s">
        <v>570</v>
      </c>
      <c r="B290" s="11" t="s">
        <v>569</v>
      </c>
      <c r="C290" s="8">
        <v>914018600</v>
      </c>
      <c r="D290" s="8"/>
      <c r="E290" s="8"/>
      <c r="F290" s="8">
        <v>914018600</v>
      </c>
      <c r="G290" s="3"/>
    </row>
    <row r="291" spans="1:7" ht="31.2" x14ac:dyDescent="0.3">
      <c r="A291" s="9" t="s">
        <v>572</v>
      </c>
      <c r="B291" s="11" t="s">
        <v>571</v>
      </c>
      <c r="C291" s="8">
        <f>C292</f>
        <v>138644200</v>
      </c>
      <c r="D291" s="8">
        <f t="shared" ref="D291:E291" si="110">D292</f>
        <v>0</v>
      </c>
      <c r="E291" s="8">
        <f t="shared" si="110"/>
        <v>-85500000</v>
      </c>
      <c r="F291" s="8">
        <v>53144200</v>
      </c>
      <c r="G291" s="3"/>
    </row>
    <row r="292" spans="1:7" ht="33" customHeight="1" x14ac:dyDescent="0.3">
      <c r="A292" s="9" t="s">
        <v>574</v>
      </c>
      <c r="B292" s="11" t="s">
        <v>573</v>
      </c>
      <c r="C292" s="8">
        <v>138644200</v>
      </c>
      <c r="D292" s="8"/>
      <c r="E292" s="8">
        <v>-85500000</v>
      </c>
      <c r="F292" s="8">
        <v>53144200</v>
      </c>
      <c r="G292" s="3"/>
    </row>
    <row r="293" spans="1:7" ht="46.8" x14ac:dyDescent="0.3">
      <c r="A293" s="9" t="s">
        <v>576</v>
      </c>
      <c r="B293" s="11" t="s">
        <v>575</v>
      </c>
      <c r="C293" s="8">
        <f>C294</f>
        <v>19498200</v>
      </c>
      <c r="D293" s="8">
        <f t="shared" ref="D293:E293" si="111">D294</f>
        <v>0</v>
      </c>
      <c r="E293" s="8">
        <f t="shared" si="111"/>
        <v>0</v>
      </c>
      <c r="F293" s="8">
        <v>19498200</v>
      </c>
      <c r="G293" s="3"/>
    </row>
    <row r="294" spans="1:7" ht="49.2" customHeight="1" x14ac:dyDescent="0.3">
      <c r="A294" s="9" t="s">
        <v>578</v>
      </c>
      <c r="B294" s="11" t="s">
        <v>577</v>
      </c>
      <c r="C294" s="8">
        <v>19498200</v>
      </c>
      <c r="D294" s="8"/>
      <c r="E294" s="8"/>
      <c r="F294" s="8">
        <v>19498200</v>
      </c>
      <c r="G294" s="3"/>
    </row>
    <row r="295" spans="1:7" ht="33" customHeight="1" x14ac:dyDescent="0.3">
      <c r="A295" s="9" t="s">
        <v>580</v>
      </c>
      <c r="B295" s="11" t="s">
        <v>579</v>
      </c>
      <c r="C295" s="8">
        <f>C296</f>
        <v>8911300</v>
      </c>
      <c r="D295" s="8">
        <f t="shared" ref="D295:E295" si="112">D296</f>
        <v>0</v>
      </c>
      <c r="E295" s="8">
        <f t="shared" si="112"/>
        <v>0</v>
      </c>
      <c r="F295" s="8">
        <v>8911300</v>
      </c>
      <c r="G295" s="3"/>
    </row>
    <row r="296" spans="1:7" ht="46.8" x14ac:dyDescent="0.3">
      <c r="A296" s="9" t="s">
        <v>582</v>
      </c>
      <c r="B296" s="11" t="s">
        <v>581</v>
      </c>
      <c r="C296" s="8">
        <v>8911300</v>
      </c>
      <c r="D296" s="8"/>
      <c r="E296" s="8"/>
      <c r="F296" s="8">
        <v>8911300</v>
      </c>
      <c r="G296" s="3"/>
    </row>
    <row r="297" spans="1:7" ht="15.6" x14ac:dyDescent="0.3">
      <c r="A297" s="9" t="s">
        <v>584</v>
      </c>
      <c r="B297" s="11" t="s">
        <v>583</v>
      </c>
      <c r="C297" s="8">
        <f>C298</f>
        <v>135037200</v>
      </c>
      <c r="D297" s="8">
        <f t="shared" ref="D297:E297" si="113">D298</f>
        <v>0</v>
      </c>
      <c r="E297" s="8">
        <f t="shared" si="113"/>
        <v>0</v>
      </c>
      <c r="F297" s="8">
        <v>135037200</v>
      </c>
      <c r="G297" s="3"/>
    </row>
    <row r="298" spans="1:7" ht="31.2" x14ac:dyDescent="0.3">
      <c r="A298" s="9" t="s">
        <v>586</v>
      </c>
      <c r="B298" s="11" t="s">
        <v>585</v>
      </c>
      <c r="C298" s="8">
        <v>135037200</v>
      </c>
      <c r="D298" s="8"/>
      <c r="E298" s="8"/>
      <c r="F298" s="8">
        <v>135037200</v>
      </c>
      <c r="G298" s="3"/>
    </row>
    <row r="299" spans="1:7" ht="46.8" x14ac:dyDescent="0.3">
      <c r="A299" s="9" t="s">
        <v>588</v>
      </c>
      <c r="B299" s="11" t="s">
        <v>587</v>
      </c>
      <c r="C299" s="8">
        <f>C300</f>
        <v>479892000</v>
      </c>
      <c r="D299" s="8">
        <f t="shared" ref="D299:E299" si="114">D300</f>
        <v>0</v>
      </c>
      <c r="E299" s="8">
        <f t="shared" si="114"/>
        <v>0</v>
      </c>
      <c r="F299" s="8">
        <v>479892000</v>
      </c>
      <c r="G299" s="3"/>
    </row>
    <row r="300" spans="1:7" ht="62.4" x14ac:dyDescent="0.3">
      <c r="A300" s="9" t="s">
        <v>590</v>
      </c>
      <c r="B300" s="11" t="s">
        <v>589</v>
      </c>
      <c r="C300" s="8">
        <v>479892000</v>
      </c>
      <c r="D300" s="8"/>
      <c r="E300" s="8"/>
      <c r="F300" s="8">
        <v>479892000</v>
      </c>
      <c r="G300" s="3"/>
    </row>
    <row r="301" spans="1:7" ht="78" x14ac:dyDescent="0.3">
      <c r="A301" s="9" t="s">
        <v>592</v>
      </c>
      <c r="B301" s="11" t="s">
        <v>591</v>
      </c>
      <c r="C301" s="8">
        <f>C302</f>
        <v>43417000</v>
      </c>
      <c r="D301" s="8">
        <f t="shared" ref="D301:E301" si="115">D302</f>
        <v>0</v>
      </c>
      <c r="E301" s="8">
        <f t="shared" si="115"/>
        <v>0</v>
      </c>
      <c r="F301" s="8">
        <v>43417000</v>
      </c>
      <c r="G301" s="3"/>
    </row>
    <row r="302" spans="1:7" ht="93.6" x14ac:dyDescent="0.3">
      <c r="A302" s="9" t="s">
        <v>594</v>
      </c>
      <c r="B302" s="11" t="s">
        <v>593</v>
      </c>
      <c r="C302" s="8">
        <v>43417000</v>
      </c>
      <c r="D302" s="8"/>
      <c r="E302" s="8"/>
      <c r="F302" s="8">
        <v>43417000</v>
      </c>
      <c r="G302" s="3"/>
    </row>
    <row r="303" spans="1:7" ht="31.2" x14ac:dyDescent="0.3">
      <c r="A303" s="9" t="s">
        <v>596</v>
      </c>
      <c r="B303" s="11" t="s">
        <v>595</v>
      </c>
      <c r="C303" s="8">
        <f>C304</f>
        <v>284881200</v>
      </c>
      <c r="D303" s="8">
        <f t="shared" ref="D303:E303" si="116">D304</f>
        <v>0</v>
      </c>
      <c r="E303" s="8">
        <f t="shared" si="116"/>
        <v>0</v>
      </c>
      <c r="F303" s="8">
        <v>284881200</v>
      </c>
      <c r="G303" s="3"/>
    </row>
    <row r="304" spans="1:7" ht="46.8" x14ac:dyDescent="0.3">
      <c r="A304" s="9" t="s">
        <v>598</v>
      </c>
      <c r="B304" s="11" t="s">
        <v>597</v>
      </c>
      <c r="C304" s="8">
        <v>284881200</v>
      </c>
      <c r="D304" s="8"/>
      <c r="E304" s="8"/>
      <c r="F304" s="8">
        <v>284881200</v>
      </c>
      <c r="G304" s="3"/>
    </row>
    <row r="305" spans="1:7" ht="46.8" x14ac:dyDescent="0.3">
      <c r="A305" s="9" t="s">
        <v>600</v>
      </c>
      <c r="B305" s="11" t="s">
        <v>599</v>
      </c>
      <c r="C305" s="8">
        <v>47611900</v>
      </c>
      <c r="D305" s="8"/>
      <c r="E305" s="8">
        <v>-17611900</v>
      </c>
      <c r="F305" s="8">
        <v>30000000</v>
      </c>
      <c r="G305" s="3"/>
    </row>
    <row r="306" spans="1:7" ht="31.2" x14ac:dyDescent="0.3">
      <c r="A306" s="9" t="s">
        <v>602</v>
      </c>
      <c r="B306" s="11" t="s">
        <v>601</v>
      </c>
      <c r="C306" s="8">
        <f>C307</f>
        <v>253138300</v>
      </c>
      <c r="D306" s="8">
        <f t="shared" ref="D306:E306" si="117">D307</f>
        <v>0</v>
      </c>
      <c r="E306" s="8">
        <f t="shared" si="117"/>
        <v>-211540000</v>
      </c>
      <c r="F306" s="8">
        <v>41598300</v>
      </c>
      <c r="G306" s="3"/>
    </row>
    <row r="307" spans="1:7" ht="33.6" customHeight="1" x14ac:dyDescent="0.3">
      <c r="A307" s="9" t="s">
        <v>604</v>
      </c>
      <c r="B307" s="11" t="s">
        <v>603</v>
      </c>
      <c r="C307" s="8">
        <v>253138300</v>
      </c>
      <c r="D307" s="8"/>
      <c r="E307" s="8">
        <v>-211540000</v>
      </c>
      <c r="F307" s="8">
        <v>41598300</v>
      </c>
      <c r="G307" s="3"/>
    </row>
    <row r="308" spans="1:7" ht="46.8" x14ac:dyDescent="0.3">
      <c r="A308" s="9" t="s">
        <v>606</v>
      </c>
      <c r="B308" s="11" t="s">
        <v>605</v>
      </c>
      <c r="C308" s="8">
        <f>C309</f>
        <v>23427000</v>
      </c>
      <c r="D308" s="8">
        <f t="shared" ref="D308:E308" si="118">D309</f>
        <v>0</v>
      </c>
      <c r="E308" s="8">
        <f t="shared" si="118"/>
        <v>0</v>
      </c>
      <c r="F308" s="8">
        <v>23427000</v>
      </c>
      <c r="G308" s="3"/>
    </row>
    <row r="309" spans="1:7" ht="62.4" x14ac:dyDescent="0.3">
      <c r="A309" s="9" t="s">
        <v>608</v>
      </c>
      <c r="B309" s="11" t="s">
        <v>607</v>
      </c>
      <c r="C309" s="8">
        <v>23427000</v>
      </c>
      <c r="D309" s="8"/>
      <c r="E309" s="8"/>
      <c r="F309" s="8">
        <v>23427000</v>
      </c>
      <c r="G309" s="3"/>
    </row>
    <row r="310" spans="1:7" ht="63.6" customHeight="1" x14ac:dyDescent="0.3">
      <c r="A310" s="9" t="s">
        <v>610</v>
      </c>
      <c r="B310" s="11" t="s">
        <v>609</v>
      </c>
      <c r="C310" s="8">
        <v>118418300</v>
      </c>
      <c r="D310" s="8"/>
      <c r="E310" s="8"/>
      <c r="F310" s="8">
        <v>118418300</v>
      </c>
      <c r="G310" s="3"/>
    </row>
    <row r="311" spans="1:7" ht="31.2" x14ac:dyDescent="0.3">
      <c r="A311" s="9" t="s">
        <v>612</v>
      </c>
      <c r="B311" s="11" t="s">
        <v>611</v>
      </c>
      <c r="C311" s="8">
        <f>C312</f>
        <v>10150000</v>
      </c>
      <c r="D311" s="8">
        <f t="shared" ref="D311:E311" si="119">D312</f>
        <v>0</v>
      </c>
      <c r="E311" s="8">
        <f t="shared" si="119"/>
        <v>0</v>
      </c>
      <c r="F311" s="8">
        <v>10150000</v>
      </c>
      <c r="G311" s="3"/>
    </row>
    <row r="312" spans="1:7" ht="46.8" x14ac:dyDescent="0.3">
      <c r="A312" s="9" t="s">
        <v>614</v>
      </c>
      <c r="B312" s="11" t="s">
        <v>613</v>
      </c>
      <c r="C312" s="8">
        <v>10150000</v>
      </c>
      <c r="D312" s="8"/>
      <c r="E312" s="8"/>
      <c r="F312" s="8">
        <v>10150000</v>
      </c>
      <c r="G312" s="3"/>
    </row>
    <row r="313" spans="1:7" ht="62.4" x14ac:dyDescent="0.3">
      <c r="A313" s="9" t="s">
        <v>616</v>
      </c>
      <c r="B313" s="11" t="s">
        <v>615</v>
      </c>
      <c r="C313" s="8">
        <f>C314</f>
        <v>32200300</v>
      </c>
      <c r="D313" s="8">
        <f t="shared" ref="D313:E313" si="120">D314</f>
        <v>0</v>
      </c>
      <c r="E313" s="8">
        <f t="shared" si="120"/>
        <v>0</v>
      </c>
      <c r="F313" s="8">
        <v>32200300</v>
      </c>
      <c r="G313" s="3"/>
    </row>
    <row r="314" spans="1:7" ht="63.6" customHeight="1" x14ac:dyDescent="0.3">
      <c r="A314" s="9" t="s">
        <v>618</v>
      </c>
      <c r="B314" s="11" t="s">
        <v>617</v>
      </c>
      <c r="C314" s="8">
        <v>32200300</v>
      </c>
      <c r="D314" s="8"/>
      <c r="E314" s="8"/>
      <c r="F314" s="8">
        <v>32200300</v>
      </c>
      <c r="G314" s="3"/>
    </row>
    <row r="315" spans="1:7" ht="31.2" x14ac:dyDescent="0.3">
      <c r="A315" s="9" t="s">
        <v>620</v>
      </c>
      <c r="B315" s="11" t="s">
        <v>619</v>
      </c>
      <c r="C315" s="8">
        <f>C316</f>
        <v>7361400</v>
      </c>
      <c r="D315" s="8">
        <f t="shared" ref="D315:E315" si="121">D316</f>
        <v>0</v>
      </c>
      <c r="E315" s="8">
        <f t="shared" si="121"/>
        <v>0</v>
      </c>
      <c r="F315" s="8">
        <v>7361400</v>
      </c>
      <c r="G315" s="3"/>
    </row>
    <row r="316" spans="1:7" ht="46.8" x14ac:dyDescent="0.3">
      <c r="A316" s="9" t="s">
        <v>622</v>
      </c>
      <c r="B316" s="11" t="s">
        <v>621</v>
      </c>
      <c r="C316" s="8">
        <v>7361400</v>
      </c>
      <c r="D316" s="8"/>
      <c r="E316" s="8"/>
      <c r="F316" s="8">
        <v>7361400</v>
      </c>
      <c r="G316" s="3"/>
    </row>
    <row r="317" spans="1:7" ht="64.2" customHeight="1" x14ac:dyDescent="0.3">
      <c r="A317" s="9" t="s">
        <v>624</v>
      </c>
      <c r="B317" s="11" t="s">
        <v>623</v>
      </c>
      <c r="C317" s="8">
        <f>C318</f>
        <v>88653800</v>
      </c>
      <c r="D317" s="8">
        <f t="shared" ref="D317:E317" si="122">D318</f>
        <v>0</v>
      </c>
      <c r="E317" s="8">
        <f t="shared" si="122"/>
        <v>37515400</v>
      </c>
      <c r="F317" s="8">
        <v>126169200</v>
      </c>
      <c r="G317" s="3"/>
    </row>
    <row r="318" spans="1:7" ht="78.599999999999994" customHeight="1" x14ac:dyDescent="0.3">
      <c r="A318" s="9" t="s">
        <v>626</v>
      </c>
      <c r="B318" s="11" t="s">
        <v>625</v>
      </c>
      <c r="C318" s="8">
        <v>88653800</v>
      </c>
      <c r="D318" s="8"/>
      <c r="E318" s="8">
        <v>37515400</v>
      </c>
      <c r="F318" s="8">
        <v>126169200</v>
      </c>
      <c r="G318" s="3"/>
    </row>
    <row r="319" spans="1:7" ht="31.2" x14ac:dyDescent="0.3">
      <c r="A319" s="9" t="s">
        <v>628</v>
      </c>
      <c r="B319" s="11" t="s">
        <v>627</v>
      </c>
      <c r="C319" s="8">
        <f>C320</f>
        <v>29856700</v>
      </c>
      <c r="D319" s="8">
        <f t="shared" ref="D319:E319" si="123">D320</f>
        <v>0</v>
      </c>
      <c r="E319" s="8">
        <f t="shared" si="123"/>
        <v>-5947200</v>
      </c>
      <c r="F319" s="8">
        <v>23909500</v>
      </c>
      <c r="G319" s="3"/>
    </row>
    <row r="320" spans="1:7" ht="46.8" x14ac:dyDescent="0.3">
      <c r="A320" s="9" t="s">
        <v>630</v>
      </c>
      <c r="B320" s="11" t="s">
        <v>629</v>
      </c>
      <c r="C320" s="8">
        <v>29856700</v>
      </c>
      <c r="D320" s="8"/>
      <c r="E320" s="8">
        <v>-5947200</v>
      </c>
      <c r="F320" s="8">
        <v>23909500</v>
      </c>
      <c r="G320" s="3"/>
    </row>
    <row r="321" spans="1:7" ht="31.2" x14ac:dyDescent="0.3">
      <c r="A321" s="9" t="s">
        <v>632</v>
      </c>
      <c r="B321" s="11" t="s">
        <v>631</v>
      </c>
      <c r="C321" s="8">
        <f>C322</f>
        <v>845145500</v>
      </c>
      <c r="D321" s="8">
        <f t="shared" ref="D321:E321" si="124">D322</f>
        <v>0</v>
      </c>
      <c r="E321" s="8">
        <f t="shared" si="124"/>
        <v>0</v>
      </c>
      <c r="F321" s="8">
        <v>845145500</v>
      </c>
      <c r="G321" s="3"/>
    </row>
    <row r="322" spans="1:7" ht="46.8" x14ac:dyDescent="0.3">
      <c r="A322" s="9" t="s">
        <v>634</v>
      </c>
      <c r="B322" s="11" t="s">
        <v>633</v>
      </c>
      <c r="C322" s="8">
        <v>845145500</v>
      </c>
      <c r="D322" s="8"/>
      <c r="E322" s="8"/>
      <c r="F322" s="8">
        <v>845145500</v>
      </c>
      <c r="G322" s="3"/>
    </row>
    <row r="323" spans="1:7" ht="78" x14ac:dyDescent="0.3">
      <c r="A323" s="9" t="s">
        <v>636</v>
      </c>
      <c r="B323" s="11" t="s">
        <v>635</v>
      </c>
      <c r="C323" s="8">
        <f>C324</f>
        <v>110796300</v>
      </c>
      <c r="D323" s="8">
        <f t="shared" ref="D323:E323" si="125">D324</f>
        <v>0</v>
      </c>
      <c r="E323" s="8">
        <f t="shared" si="125"/>
        <v>0</v>
      </c>
      <c r="F323" s="8">
        <v>110796300</v>
      </c>
      <c r="G323" s="3"/>
    </row>
    <row r="324" spans="1:7" ht="79.8" customHeight="1" x14ac:dyDescent="0.3">
      <c r="A324" s="9" t="s">
        <v>638</v>
      </c>
      <c r="B324" s="11" t="s">
        <v>637</v>
      </c>
      <c r="C324" s="8">
        <v>110796300</v>
      </c>
      <c r="D324" s="8"/>
      <c r="E324" s="8"/>
      <c r="F324" s="8">
        <v>110796300</v>
      </c>
      <c r="G324" s="3"/>
    </row>
    <row r="325" spans="1:7" ht="46.8" x14ac:dyDescent="0.3">
      <c r="A325" s="9" t="s">
        <v>640</v>
      </c>
      <c r="B325" s="11" t="s">
        <v>639</v>
      </c>
      <c r="C325" s="8">
        <f>C326</f>
        <v>78000000</v>
      </c>
      <c r="D325" s="8">
        <f t="shared" ref="D325:E325" si="126">D326</f>
        <v>0</v>
      </c>
      <c r="E325" s="8">
        <f t="shared" si="126"/>
        <v>0</v>
      </c>
      <c r="F325" s="8">
        <v>78000000</v>
      </c>
      <c r="G325" s="3"/>
    </row>
    <row r="326" spans="1:7" ht="46.8" x14ac:dyDescent="0.3">
      <c r="A326" s="9" t="s">
        <v>642</v>
      </c>
      <c r="B326" s="11" t="s">
        <v>641</v>
      </c>
      <c r="C326" s="8">
        <v>78000000</v>
      </c>
      <c r="D326" s="8"/>
      <c r="E326" s="8"/>
      <c r="F326" s="8">
        <v>78000000</v>
      </c>
      <c r="G326" s="3"/>
    </row>
    <row r="327" spans="1:7" ht="31.2" x14ac:dyDescent="0.3">
      <c r="A327" s="9" t="s">
        <v>644</v>
      </c>
      <c r="B327" s="11" t="s">
        <v>643</v>
      </c>
      <c r="C327" s="8">
        <f>C328</f>
        <v>103776000</v>
      </c>
      <c r="D327" s="8">
        <f t="shared" ref="D327:E327" si="127">D328</f>
        <v>0</v>
      </c>
      <c r="E327" s="8">
        <f t="shared" si="127"/>
        <v>0</v>
      </c>
      <c r="F327" s="8">
        <v>103776000</v>
      </c>
      <c r="G327" s="3"/>
    </row>
    <row r="328" spans="1:7" ht="33" customHeight="1" x14ac:dyDescent="0.3">
      <c r="A328" s="9" t="s">
        <v>646</v>
      </c>
      <c r="B328" s="11" t="s">
        <v>645</v>
      </c>
      <c r="C328" s="8">
        <v>103776000</v>
      </c>
      <c r="D328" s="8"/>
      <c r="E328" s="8"/>
      <c r="F328" s="8">
        <v>103776000</v>
      </c>
      <c r="G328" s="3"/>
    </row>
    <row r="329" spans="1:7" ht="62.4" x14ac:dyDescent="0.3">
      <c r="A329" s="9" t="s">
        <v>648</v>
      </c>
      <c r="B329" s="11" t="s">
        <v>647</v>
      </c>
      <c r="C329" s="8">
        <f>C330</f>
        <v>0</v>
      </c>
      <c r="D329" s="8">
        <f t="shared" ref="D329:E329" si="128">D330</f>
        <v>0</v>
      </c>
      <c r="E329" s="8">
        <f t="shared" si="128"/>
        <v>211366400</v>
      </c>
      <c r="F329" s="8">
        <v>211366400</v>
      </c>
      <c r="G329" s="3"/>
    </row>
    <row r="330" spans="1:7" ht="63" customHeight="1" x14ac:dyDescent="0.3">
      <c r="A330" s="9" t="s">
        <v>650</v>
      </c>
      <c r="B330" s="11" t="s">
        <v>649</v>
      </c>
      <c r="C330" s="8">
        <v>0</v>
      </c>
      <c r="D330" s="8"/>
      <c r="E330" s="8">
        <v>211366400</v>
      </c>
      <c r="F330" s="8">
        <v>211366400</v>
      </c>
      <c r="G330" s="3"/>
    </row>
    <row r="331" spans="1:7" ht="15.6" x14ac:dyDescent="0.3">
      <c r="A331" s="9" t="s">
        <v>652</v>
      </c>
      <c r="B331" s="11" t="s">
        <v>651</v>
      </c>
      <c r="C331" s="8">
        <f>C332</f>
        <v>0</v>
      </c>
      <c r="D331" s="8">
        <f t="shared" ref="D331:E331" si="129">D332</f>
        <v>0</v>
      </c>
      <c r="E331" s="8">
        <f t="shared" si="129"/>
        <v>50046200</v>
      </c>
      <c r="F331" s="8">
        <v>50046200</v>
      </c>
      <c r="G331" s="3"/>
    </row>
    <row r="332" spans="1:7" ht="31.2" x14ac:dyDescent="0.3">
      <c r="A332" s="9" t="s">
        <v>654</v>
      </c>
      <c r="B332" s="11" t="s">
        <v>653</v>
      </c>
      <c r="C332" s="8">
        <v>0</v>
      </c>
      <c r="D332" s="8"/>
      <c r="E332" s="8">
        <v>50046200</v>
      </c>
      <c r="F332" s="8">
        <v>50046200</v>
      </c>
      <c r="G332" s="3"/>
    </row>
    <row r="333" spans="1:7" ht="31.2" x14ac:dyDescent="0.3">
      <c r="A333" s="14" t="s">
        <v>656</v>
      </c>
      <c r="B333" s="15" t="s">
        <v>655</v>
      </c>
      <c r="C333" s="12">
        <f>C334+C336+C338+C339+C340+C342+C344+C346+C348+C350+C351+C353+C355+C357+C359</f>
        <v>2291630300</v>
      </c>
      <c r="D333" s="12">
        <f t="shared" ref="D333:E333" si="130">D334+D336+D338+D339+D340+D342+D344+D346+D348+D350+D351+D353+D355+D357+D359</f>
        <v>0</v>
      </c>
      <c r="E333" s="12">
        <f t="shared" si="130"/>
        <v>15885400</v>
      </c>
      <c r="F333" s="12">
        <v>2307515700</v>
      </c>
      <c r="G333" s="3"/>
    </row>
    <row r="334" spans="1:7" ht="46.8" x14ac:dyDescent="0.3">
      <c r="A334" s="9" t="s">
        <v>658</v>
      </c>
      <c r="B334" s="11" t="s">
        <v>657</v>
      </c>
      <c r="C334" s="8">
        <f>C335</f>
        <v>45813700</v>
      </c>
      <c r="D334" s="8">
        <f t="shared" ref="D334:E334" si="131">D335</f>
        <v>0</v>
      </c>
      <c r="E334" s="8">
        <f t="shared" si="131"/>
        <v>61200</v>
      </c>
      <c r="F334" s="8">
        <v>45874900</v>
      </c>
      <c r="G334" s="3"/>
    </row>
    <row r="335" spans="1:7" ht="62.4" x14ac:dyDescent="0.3">
      <c r="A335" s="9" t="s">
        <v>660</v>
      </c>
      <c r="B335" s="11" t="s">
        <v>659</v>
      </c>
      <c r="C335" s="8">
        <v>45813700</v>
      </c>
      <c r="D335" s="8"/>
      <c r="E335" s="8">
        <v>61200</v>
      </c>
      <c r="F335" s="8">
        <v>45874900</v>
      </c>
      <c r="G335" s="3"/>
    </row>
    <row r="336" spans="1:7" ht="62.4" x14ac:dyDescent="0.3">
      <c r="A336" s="9" t="s">
        <v>662</v>
      </c>
      <c r="B336" s="11" t="s">
        <v>661</v>
      </c>
      <c r="C336" s="8">
        <f>C337</f>
        <v>410900</v>
      </c>
      <c r="D336" s="8">
        <f t="shared" ref="D336:E336" si="132">D337</f>
        <v>0</v>
      </c>
      <c r="E336" s="8">
        <f t="shared" si="132"/>
        <v>0</v>
      </c>
      <c r="F336" s="8">
        <v>410900</v>
      </c>
      <c r="G336" s="3"/>
    </row>
    <row r="337" spans="1:7" ht="63.6" customHeight="1" x14ac:dyDescent="0.3">
      <c r="A337" s="9" t="s">
        <v>664</v>
      </c>
      <c r="B337" s="11" t="s">
        <v>663</v>
      </c>
      <c r="C337" s="8">
        <v>410900</v>
      </c>
      <c r="D337" s="8"/>
      <c r="E337" s="8"/>
      <c r="F337" s="8">
        <v>410900</v>
      </c>
      <c r="G337" s="3"/>
    </row>
    <row r="338" spans="1:7" ht="46.8" x14ac:dyDescent="0.3">
      <c r="A338" s="9" t="s">
        <v>666</v>
      </c>
      <c r="B338" s="11" t="s">
        <v>665</v>
      </c>
      <c r="C338" s="8">
        <v>5243000</v>
      </c>
      <c r="D338" s="8"/>
      <c r="E338" s="8"/>
      <c r="F338" s="8">
        <v>5243000</v>
      </c>
      <c r="G338" s="3"/>
    </row>
    <row r="339" spans="1:7" ht="46.8" x14ac:dyDescent="0.3">
      <c r="A339" s="9" t="s">
        <v>668</v>
      </c>
      <c r="B339" s="11" t="s">
        <v>667</v>
      </c>
      <c r="C339" s="8">
        <v>382413000</v>
      </c>
      <c r="D339" s="8"/>
      <c r="E339" s="8"/>
      <c r="F339" s="8">
        <v>382413000</v>
      </c>
      <c r="G339" s="3"/>
    </row>
    <row r="340" spans="1:7" ht="62.4" x14ac:dyDescent="0.3">
      <c r="A340" s="9" t="s">
        <v>669</v>
      </c>
      <c r="B340" s="11" t="s">
        <v>850</v>
      </c>
      <c r="C340" s="8">
        <f>C341</f>
        <v>4943100</v>
      </c>
      <c r="D340" s="8">
        <f t="shared" ref="D340:E340" si="133">D341</f>
        <v>0</v>
      </c>
      <c r="E340" s="8">
        <f t="shared" si="133"/>
        <v>0</v>
      </c>
      <c r="F340" s="8">
        <v>4943100</v>
      </c>
      <c r="G340" s="3"/>
    </row>
    <row r="341" spans="1:7" ht="64.2" customHeight="1" x14ac:dyDescent="0.3">
      <c r="A341" s="9" t="s">
        <v>670</v>
      </c>
      <c r="B341" s="11" t="s">
        <v>851</v>
      </c>
      <c r="C341" s="8">
        <v>4943100</v>
      </c>
      <c r="D341" s="8"/>
      <c r="E341" s="8"/>
      <c r="F341" s="8">
        <v>4943100</v>
      </c>
      <c r="G341" s="3"/>
    </row>
    <row r="342" spans="1:7" ht="78" x14ac:dyDescent="0.3">
      <c r="A342" s="9" t="s">
        <v>671</v>
      </c>
      <c r="B342" s="11" t="s">
        <v>852</v>
      </c>
      <c r="C342" s="8">
        <f>C343</f>
        <v>4260400</v>
      </c>
      <c r="D342" s="8">
        <f t="shared" ref="D342:E342" si="134">D343</f>
        <v>0</v>
      </c>
      <c r="E342" s="8">
        <f t="shared" si="134"/>
        <v>0</v>
      </c>
      <c r="F342" s="8">
        <v>4260400</v>
      </c>
      <c r="G342" s="3"/>
    </row>
    <row r="343" spans="1:7" ht="79.8" customHeight="1" x14ac:dyDescent="0.3">
      <c r="A343" s="9" t="s">
        <v>672</v>
      </c>
      <c r="B343" s="11" t="s">
        <v>853</v>
      </c>
      <c r="C343" s="8">
        <v>4260400</v>
      </c>
      <c r="D343" s="8"/>
      <c r="E343" s="8"/>
      <c r="F343" s="8">
        <v>4260400</v>
      </c>
      <c r="G343" s="3"/>
    </row>
    <row r="344" spans="1:7" ht="62.4" x14ac:dyDescent="0.3">
      <c r="A344" s="9" t="s">
        <v>674</v>
      </c>
      <c r="B344" s="11" t="s">
        <v>673</v>
      </c>
      <c r="C344" s="8">
        <f>C345</f>
        <v>120451200</v>
      </c>
      <c r="D344" s="8">
        <f t="shared" ref="D344:E344" si="135">D345</f>
        <v>0</v>
      </c>
      <c r="E344" s="8">
        <f t="shared" si="135"/>
        <v>688200</v>
      </c>
      <c r="F344" s="8">
        <v>121139400</v>
      </c>
      <c r="G344" s="3"/>
    </row>
    <row r="345" spans="1:7" ht="78" x14ac:dyDescent="0.3">
      <c r="A345" s="9" t="s">
        <v>676</v>
      </c>
      <c r="B345" s="11" t="s">
        <v>675</v>
      </c>
      <c r="C345" s="8">
        <v>120451200</v>
      </c>
      <c r="D345" s="8"/>
      <c r="E345" s="8">
        <v>688200</v>
      </c>
      <c r="F345" s="8">
        <v>121139400</v>
      </c>
      <c r="G345" s="3"/>
    </row>
    <row r="346" spans="1:7" ht="93.6" x14ac:dyDescent="0.3">
      <c r="A346" s="9" t="s">
        <v>677</v>
      </c>
      <c r="B346" s="11" t="s">
        <v>854</v>
      </c>
      <c r="C346" s="8">
        <f>C347</f>
        <v>120300</v>
      </c>
      <c r="D346" s="8">
        <f t="shared" ref="D346:E346" si="136">D347</f>
        <v>0</v>
      </c>
      <c r="E346" s="8">
        <f t="shared" si="136"/>
        <v>400</v>
      </c>
      <c r="F346" s="8">
        <v>120700</v>
      </c>
      <c r="G346" s="3"/>
    </row>
    <row r="347" spans="1:7" ht="109.2" x14ac:dyDescent="0.3">
      <c r="A347" s="9" t="s">
        <v>678</v>
      </c>
      <c r="B347" s="11" t="s">
        <v>855</v>
      </c>
      <c r="C347" s="8">
        <v>120300</v>
      </c>
      <c r="D347" s="8"/>
      <c r="E347" s="8">
        <v>400</v>
      </c>
      <c r="F347" s="8">
        <v>120700</v>
      </c>
      <c r="G347" s="3"/>
    </row>
    <row r="348" spans="1:7" ht="31.2" x14ac:dyDescent="0.3">
      <c r="A348" s="9" t="s">
        <v>680</v>
      </c>
      <c r="B348" s="11" t="s">
        <v>679</v>
      </c>
      <c r="C348" s="8">
        <f>C349</f>
        <v>761195700</v>
      </c>
      <c r="D348" s="8">
        <f t="shared" ref="D348:E348" si="137">D349</f>
        <v>0</v>
      </c>
      <c r="E348" s="8">
        <f t="shared" si="137"/>
        <v>0</v>
      </c>
      <c r="F348" s="8">
        <v>761195700</v>
      </c>
      <c r="G348" s="3"/>
    </row>
    <row r="349" spans="1:7" ht="46.8" x14ac:dyDescent="0.3">
      <c r="A349" s="9" t="s">
        <v>682</v>
      </c>
      <c r="B349" s="11" t="s">
        <v>681</v>
      </c>
      <c r="C349" s="8">
        <v>761195700</v>
      </c>
      <c r="D349" s="8"/>
      <c r="E349" s="8"/>
      <c r="F349" s="8">
        <v>761195700</v>
      </c>
      <c r="G349" s="3"/>
    </row>
    <row r="350" spans="1:7" ht="62.4" x14ac:dyDescent="0.3">
      <c r="A350" s="9" t="s">
        <v>684</v>
      </c>
      <c r="B350" s="11" t="s">
        <v>683</v>
      </c>
      <c r="C350" s="8">
        <v>298974700</v>
      </c>
      <c r="D350" s="8"/>
      <c r="E350" s="8"/>
      <c r="F350" s="8">
        <v>298974700</v>
      </c>
      <c r="G350" s="3"/>
    </row>
    <row r="351" spans="1:7" ht="31.2" x14ac:dyDescent="0.3">
      <c r="A351" s="9" t="s">
        <v>686</v>
      </c>
      <c r="B351" s="11" t="s">
        <v>685</v>
      </c>
      <c r="C351" s="8">
        <f>C352</f>
        <v>41963000</v>
      </c>
      <c r="D351" s="8">
        <f t="shared" ref="D351:E351" si="138">D352</f>
        <v>0</v>
      </c>
      <c r="E351" s="8">
        <f t="shared" si="138"/>
        <v>0</v>
      </c>
      <c r="F351" s="8">
        <v>41963000</v>
      </c>
      <c r="G351" s="3"/>
    </row>
    <row r="352" spans="1:7" ht="46.8" x14ac:dyDescent="0.3">
      <c r="A352" s="9" t="s">
        <v>688</v>
      </c>
      <c r="B352" s="11" t="s">
        <v>687</v>
      </c>
      <c r="C352" s="8">
        <v>41963000</v>
      </c>
      <c r="D352" s="8"/>
      <c r="E352" s="8"/>
      <c r="F352" s="8">
        <v>41963000</v>
      </c>
      <c r="G352" s="3"/>
    </row>
    <row r="353" spans="1:7" ht="31.2" x14ac:dyDescent="0.3">
      <c r="A353" s="9" t="s">
        <v>690</v>
      </c>
      <c r="B353" s="11" t="s">
        <v>689</v>
      </c>
      <c r="C353" s="8">
        <f>C354</f>
        <v>6125500</v>
      </c>
      <c r="D353" s="8">
        <f t="shared" ref="D353:E353" si="139">D354</f>
        <v>0</v>
      </c>
      <c r="E353" s="8">
        <f t="shared" si="139"/>
        <v>0</v>
      </c>
      <c r="F353" s="8">
        <v>6125500</v>
      </c>
      <c r="G353" s="3"/>
    </row>
    <row r="354" spans="1:7" ht="31.2" x14ac:dyDescent="0.3">
      <c r="A354" s="9" t="s">
        <v>692</v>
      </c>
      <c r="B354" s="11" t="s">
        <v>691</v>
      </c>
      <c r="C354" s="8">
        <v>6125500</v>
      </c>
      <c r="D354" s="8"/>
      <c r="E354" s="8"/>
      <c r="F354" s="8">
        <v>6125500</v>
      </c>
      <c r="G354" s="3"/>
    </row>
    <row r="355" spans="1:7" ht="79.8" customHeight="1" x14ac:dyDescent="0.3">
      <c r="A355" s="9" t="s">
        <v>694</v>
      </c>
      <c r="B355" s="11" t="s">
        <v>693</v>
      </c>
      <c r="C355" s="8">
        <f>C356</f>
        <v>86792400</v>
      </c>
      <c r="D355" s="8">
        <f t="shared" ref="D355:E355" si="140">D356</f>
        <v>0</v>
      </c>
      <c r="E355" s="8">
        <f t="shared" si="140"/>
        <v>0</v>
      </c>
      <c r="F355" s="8">
        <v>86792400</v>
      </c>
      <c r="G355" s="3"/>
    </row>
    <row r="356" spans="1:7" ht="80.400000000000006" customHeight="1" x14ac:dyDescent="0.3">
      <c r="A356" s="9" t="s">
        <v>696</v>
      </c>
      <c r="B356" s="11" t="s">
        <v>695</v>
      </c>
      <c r="C356" s="8">
        <v>86792400</v>
      </c>
      <c r="D356" s="8"/>
      <c r="E356" s="8"/>
      <c r="F356" s="8">
        <v>86792400</v>
      </c>
      <c r="G356" s="3"/>
    </row>
    <row r="357" spans="1:7" ht="109.2" x14ac:dyDescent="0.3">
      <c r="A357" s="9" t="s">
        <v>698</v>
      </c>
      <c r="B357" s="11" t="s">
        <v>697</v>
      </c>
      <c r="C357" s="8">
        <f>C358</f>
        <v>440722800</v>
      </c>
      <c r="D357" s="8">
        <f t="shared" ref="D357:E357" si="141">D358</f>
        <v>0</v>
      </c>
      <c r="E357" s="8">
        <f t="shared" si="141"/>
        <v>15009700</v>
      </c>
      <c r="F357" s="8">
        <v>455732500</v>
      </c>
      <c r="G357" s="3"/>
    </row>
    <row r="358" spans="1:7" ht="112.2" customHeight="1" x14ac:dyDescent="0.3">
      <c r="A358" s="9" t="s">
        <v>700</v>
      </c>
      <c r="B358" s="11" t="s">
        <v>699</v>
      </c>
      <c r="C358" s="8">
        <v>440722800</v>
      </c>
      <c r="D358" s="8"/>
      <c r="E358" s="8">
        <v>15009700</v>
      </c>
      <c r="F358" s="8">
        <v>455732500</v>
      </c>
      <c r="G358" s="3"/>
    </row>
    <row r="359" spans="1:7" ht="31.2" x14ac:dyDescent="0.3">
      <c r="A359" s="9" t="s">
        <v>702</v>
      </c>
      <c r="B359" s="11" t="s">
        <v>701</v>
      </c>
      <c r="C359" s="8">
        <v>92200600</v>
      </c>
      <c r="D359" s="8"/>
      <c r="E359" s="8">
        <v>125900</v>
      </c>
      <c r="F359" s="8">
        <v>92326500</v>
      </c>
      <c r="G359" s="3"/>
    </row>
    <row r="360" spans="1:7" ht="15.6" x14ac:dyDescent="0.3">
      <c r="A360" s="14" t="s">
        <v>704</v>
      </c>
      <c r="B360" s="15" t="s">
        <v>703</v>
      </c>
      <c r="C360" s="12">
        <f>C363+C364+C365+C370+C372+C374</f>
        <v>774942900</v>
      </c>
      <c r="D360" s="12">
        <f>D363+D364+D365+D370+D372+D374</f>
        <v>0</v>
      </c>
      <c r="E360" s="12">
        <f>E361+E363+E364+E365+E367+E369+E370+E372+E374+E376</f>
        <v>563591333</v>
      </c>
      <c r="F360" s="12">
        <v>1338534233</v>
      </c>
      <c r="G360" s="3"/>
    </row>
    <row r="361" spans="1:7" ht="156" x14ac:dyDescent="0.3">
      <c r="A361" s="9" t="s">
        <v>706</v>
      </c>
      <c r="B361" s="11" t="s">
        <v>705</v>
      </c>
      <c r="C361" s="8">
        <f>C362</f>
        <v>0</v>
      </c>
      <c r="D361" s="8">
        <f t="shared" ref="D361:E361" si="142">D362</f>
        <v>0</v>
      </c>
      <c r="E361" s="8">
        <f t="shared" si="142"/>
        <v>13358600</v>
      </c>
      <c r="F361" s="8">
        <v>13358600</v>
      </c>
      <c r="G361" s="3"/>
    </row>
    <row r="362" spans="1:7" ht="171.6" x14ac:dyDescent="0.3">
      <c r="A362" s="9" t="s">
        <v>708</v>
      </c>
      <c r="B362" s="11" t="s">
        <v>707</v>
      </c>
      <c r="C362" s="8">
        <v>0</v>
      </c>
      <c r="D362" s="8"/>
      <c r="E362" s="8">
        <v>13358600</v>
      </c>
      <c r="F362" s="8">
        <v>13358600</v>
      </c>
      <c r="G362" s="3"/>
    </row>
    <row r="363" spans="1:7" ht="62.4" x14ac:dyDescent="0.3">
      <c r="A363" s="9" t="s">
        <v>710</v>
      </c>
      <c r="B363" s="11" t="s">
        <v>709</v>
      </c>
      <c r="C363" s="8">
        <v>15646000</v>
      </c>
      <c r="D363" s="8"/>
      <c r="E363" s="8"/>
      <c r="F363" s="8">
        <v>15646000</v>
      </c>
      <c r="G363" s="3"/>
    </row>
    <row r="364" spans="1:7" ht="62.4" x14ac:dyDescent="0.3">
      <c r="A364" s="9" t="s">
        <v>712</v>
      </c>
      <c r="B364" s="11" t="s">
        <v>711</v>
      </c>
      <c r="C364" s="8">
        <v>6742000</v>
      </c>
      <c r="D364" s="8"/>
      <c r="E364" s="8"/>
      <c r="F364" s="8">
        <v>6742000</v>
      </c>
      <c r="G364" s="3"/>
    </row>
    <row r="365" spans="1:7" ht="46.8" x14ac:dyDescent="0.3">
      <c r="A365" s="9" t="s">
        <v>714</v>
      </c>
      <c r="B365" s="11" t="s">
        <v>713</v>
      </c>
      <c r="C365" s="8">
        <f>C366</f>
        <v>111815400</v>
      </c>
      <c r="D365" s="8">
        <f t="shared" ref="D365:E365" si="143">D366</f>
        <v>0</v>
      </c>
      <c r="E365" s="8">
        <f t="shared" si="143"/>
        <v>0</v>
      </c>
      <c r="F365" s="8">
        <v>111815400</v>
      </c>
      <c r="G365" s="3"/>
    </row>
    <row r="366" spans="1:7" ht="48" customHeight="1" x14ac:dyDescent="0.3">
      <c r="A366" s="9" t="s">
        <v>716</v>
      </c>
      <c r="B366" s="11" t="s">
        <v>715</v>
      </c>
      <c r="C366" s="8">
        <v>111815400</v>
      </c>
      <c r="D366" s="8"/>
      <c r="E366" s="8"/>
      <c r="F366" s="8">
        <v>111815400</v>
      </c>
      <c r="G366" s="3"/>
    </row>
    <row r="367" spans="1:7" ht="212.4" customHeight="1" x14ac:dyDescent="0.3">
      <c r="A367" s="9" t="s">
        <v>718</v>
      </c>
      <c r="B367" s="11" t="s">
        <v>717</v>
      </c>
      <c r="C367" s="8">
        <f>C368</f>
        <v>0</v>
      </c>
      <c r="D367" s="8">
        <f t="shared" ref="D367:E367" si="144">D368</f>
        <v>0</v>
      </c>
      <c r="E367" s="8">
        <f t="shared" si="144"/>
        <v>3362800</v>
      </c>
      <c r="F367" s="8">
        <v>3362800</v>
      </c>
      <c r="G367" s="3"/>
    </row>
    <row r="368" spans="1:7" ht="226.2" customHeight="1" x14ac:dyDescent="0.3">
      <c r="A368" s="9" t="s">
        <v>720</v>
      </c>
      <c r="B368" s="11" t="s">
        <v>719</v>
      </c>
      <c r="C368" s="8">
        <v>0</v>
      </c>
      <c r="D368" s="8"/>
      <c r="E368" s="8">
        <v>3362800</v>
      </c>
      <c r="F368" s="8">
        <v>3362800</v>
      </c>
      <c r="G368" s="3"/>
    </row>
    <row r="369" spans="1:7" ht="63.6" customHeight="1" x14ac:dyDescent="0.3">
      <c r="A369" s="9" t="s">
        <v>722</v>
      </c>
      <c r="B369" s="11" t="s">
        <v>721</v>
      </c>
      <c r="C369" s="8">
        <v>0</v>
      </c>
      <c r="D369" s="8"/>
      <c r="E369" s="8">
        <v>46333</v>
      </c>
      <c r="F369" s="8">
        <v>46333</v>
      </c>
      <c r="G369" s="3"/>
    </row>
    <row r="370" spans="1:7" ht="127.2" customHeight="1" x14ac:dyDescent="0.3">
      <c r="A370" s="9" t="s">
        <v>724</v>
      </c>
      <c r="B370" s="11" t="s">
        <v>723</v>
      </c>
      <c r="C370" s="8">
        <f>C371</f>
        <v>578869200</v>
      </c>
      <c r="D370" s="8">
        <f t="shared" ref="D370:E370" si="145">D371</f>
        <v>0</v>
      </c>
      <c r="E370" s="8">
        <f t="shared" si="145"/>
        <v>316841700</v>
      </c>
      <c r="F370" s="8">
        <v>895710900</v>
      </c>
      <c r="G370" s="3"/>
    </row>
    <row r="371" spans="1:7" ht="140.4" x14ac:dyDescent="0.3">
      <c r="A371" s="9" t="s">
        <v>726</v>
      </c>
      <c r="B371" s="11" t="s">
        <v>725</v>
      </c>
      <c r="C371" s="8">
        <v>578869200</v>
      </c>
      <c r="D371" s="8"/>
      <c r="E371" s="8">
        <v>316841700</v>
      </c>
      <c r="F371" s="8">
        <v>895710900</v>
      </c>
      <c r="G371" s="3"/>
    </row>
    <row r="372" spans="1:7" ht="141.6" customHeight="1" x14ac:dyDescent="0.3">
      <c r="A372" s="9" t="s">
        <v>728</v>
      </c>
      <c r="B372" s="11" t="s">
        <v>727</v>
      </c>
      <c r="C372" s="8">
        <f>C373</f>
        <v>61636700</v>
      </c>
      <c r="D372" s="8">
        <f t="shared" ref="D372:E372" si="146">D373</f>
        <v>0</v>
      </c>
      <c r="E372" s="8">
        <f t="shared" si="146"/>
        <v>25636400</v>
      </c>
      <c r="F372" s="8">
        <v>87273100</v>
      </c>
      <c r="G372" s="3"/>
    </row>
    <row r="373" spans="1:7" ht="156.6" customHeight="1" x14ac:dyDescent="0.3">
      <c r="A373" s="9" t="s">
        <v>730</v>
      </c>
      <c r="B373" s="11" t="s">
        <v>729</v>
      </c>
      <c r="C373" s="8">
        <v>61636700</v>
      </c>
      <c r="D373" s="8"/>
      <c r="E373" s="8">
        <v>25636400</v>
      </c>
      <c r="F373" s="8">
        <v>87273100</v>
      </c>
      <c r="G373" s="3"/>
    </row>
    <row r="374" spans="1:7" ht="63" customHeight="1" x14ac:dyDescent="0.3">
      <c r="A374" s="9" t="s">
        <v>732</v>
      </c>
      <c r="B374" s="11" t="s">
        <v>731</v>
      </c>
      <c r="C374" s="8">
        <f>C375</f>
        <v>233600</v>
      </c>
      <c r="D374" s="8">
        <f t="shared" ref="D374:E374" si="147">D375</f>
        <v>0</v>
      </c>
      <c r="E374" s="8">
        <f t="shared" si="147"/>
        <v>0</v>
      </c>
      <c r="F374" s="8">
        <v>233600</v>
      </c>
      <c r="G374" s="3"/>
    </row>
    <row r="375" spans="1:7" ht="79.8" customHeight="1" x14ac:dyDescent="0.3">
      <c r="A375" s="9" t="s">
        <v>734</v>
      </c>
      <c r="B375" s="11" t="s">
        <v>733</v>
      </c>
      <c r="C375" s="8">
        <v>233600</v>
      </c>
      <c r="D375" s="8"/>
      <c r="E375" s="8"/>
      <c r="F375" s="8">
        <v>233600</v>
      </c>
      <c r="G375" s="3"/>
    </row>
    <row r="376" spans="1:7" ht="31.2" x14ac:dyDescent="0.3">
      <c r="A376" s="9" t="s">
        <v>736</v>
      </c>
      <c r="B376" s="11" t="s">
        <v>735</v>
      </c>
      <c r="C376" s="8">
        <f>C377</f>
        <v>0</v>
      </c>
      <c r="D376" s="8">
        <f t="shared" ref="D376:E376" si="148">D377</f>
        <v>0</v>
      </c>
      <c r="E376" s="8">
        <f t="shared" si="148"/>
        <v>204345500</v>
      </c>
      <c r="F376" s="8">
        <v>204345500</v>
      </c>
      <c r="G376" s="3"/>
    </row>
    <row r="377" spans="1:7" ht="31.2" x14ac:dyDescent="0.3">
      <c r="A377" s="9" t="s">
        <v>738</v>
      </c>
      <c r="B377" s="11" t="s">
        <v>737</v>
      </c>
      <c r="C377" s="8">
        <v>0</v>
      </c>
      <c r="D377" s="8"/>
      <c r="E377" s="8">
        <v>204345500</v>
      </c>
      <c r="F377" s="8">
        <v>204345500</v>
      </c>
      <c r="G377" s="3"/>
    </row>
    <row r="378" spans="1:7" ht="46.8" x14ac:dyDescent="0.3">
      <c r="A378" s="14" t="s">
        <v>740</v>
      </c>
      <c r="B378" s="15" t="s">
        <v>739</v>
      </c>
      <c r="C378" s="12">
        <f>C379</f>
        <v>19100000</v>
      </c>
      <c r="D378" s="12">
        <f>D379</f>
        <v>172016912.65000001</v>
      </c>
      <c r="E378" s="12">
        <f>E379</f>
        <v>20496927</v>
      </c>
      <c r="F378" s="12">
        <v>211613839.65000001</v>
      </c>
      <c r="G378" s="3"/>
    </row>
    <row r="379" spans="1:7" ht="46.8" x14ac:dyDescent="0.3">
      <c r="A379" s="9" t="s">
        <v>742</v>
      </c>
      <c r="B379" s="11" t="s">
        <v>741</v>
      </c>
      <c r="C379" s="8">
        <f>C381</f>
        <v>19100000</v>
      </c>
      <c r="D379" s="8">
        <f>D380+D381+D382</f>
        <v>172016912.65000001</v>
      </c>
      <c r="E379" s="8">
        <f>E380+E381+E382</f>
        <v>20496927</v>
      </c>
      <c r="F379" s="8">
        <v>211613839.65000001</v>
      </c>
      <c r="G379" s="3"/>
    </row>
    <row r="380" spans="1:7" ht="109.2" x14ac:dyDescent="0.3">
      <c r="A380" s="9" t="s">
        <v>744</v>
      </c>
      <c r="B380" s="11" t="s">
        <v>743</v>
      </c>
      <c r="C380" s="8">
        <v>0</v>
      </c>
      <c r="D380" s="8">
        <v>139089720.65000001</v>
      </c>
      <c r="E380" s="8"/>
      <c r="F380" s="8">
        <v>139089720.65000001</v>
      </c>
      <c r="G380" s="3"/>
    </row>
    <row r="381" spans="1:7" ht="63.6" customHeight="1" x14ac:dyDescent="0.3">
      <c r="A381" s="9" t="s">
        <v>746</v>
      </c>
      <c r="B381" s="11" t="s">
        <v>745</v>
      </c>
      <c r="C381" s="8">
        <v>19100000</v>
      </c>
      <c r="D381" s="8">
        <v>13760000</v>
      </c>
      <c r="E381" s="8"/>
      <c r="F381" s="8">
        <v>32860000</v>
      </c>
      <c r="G381" s="3"/>
    </row>
    <row r="382" spans="1:7" ht="46.8" x14ac:dyDescent="0.3">
      <c r="A382" s="9" t="s">
        <v>748</v>
      </c>
      <c r="B382" s="11" t="s">
        <v>747</v>
      </c>
      <c r="C382" s="8">
        <v>0</v>
      </c>
      <c r="D382" s="8">
        <v>19167192</v>
      </c>
      <c r="E382" s="8">
        <v>20496927</v>
      </c>
      <c r="F382" s="8">
        <v>39664119</v>
      </c>
      <c r="G382" s="3"/>
    </row>
    <row r="383" spans="1:7" ht="78" x14ac:dyDescent="0.3">
      <c r="A383" s="14" t="s">
        <v>750</v>
      </c>
      <c r="B383" s="15" t="s">
        <v>749</v>
      </c>
      <c r="C383" s="12">
        <v>0</v>
      </c>
      <c r="D383" s="12">
        <f>D384</f>
        <v>86769759.859999999</v>
      </c>
      <c r="E383" s="12">
        <f>E384</f>
        <v>269943947.96000004</v>
      </c>
      <c r="F383" s="12">
        <v>356713707.81999999</v>
      </c>
      <c r="G383" s="3"/>
    </row>
    <row r="384" spans="1:7" ht="93.6" x14ac:dyDescent="0.3">
      <c r="A384" s="9" t="s">
        <v>752</v>
      </c>
      <c r="B384" s="11" t="s">
        <v>751</v>
      </c>
      <c r="C384" s="8">
        <v>0</v>
      </c>
      <c r="D384" s="8">
        <f>D385</f>
        <v>86769759.859999999</v>
      </c>
      <c r="E384" s="8">
        <f>E385</f>
        <v>269943947.96000004</v>
      </c>
      <c r="F384" s="8">
        <v>356713707.81999999</v>
      </c>
      <c r="G384" s="3"/>
    </row>
    <row r="385" spans="1:7" ht="93.6" x14ac:dyDescent="0.3">
      <c r="A385" s="9" t="s">
        <v>754</v>
      </c>
      <c r="B385" s="11" t="s">
        <v>753</v>
      </c>
      <c r="C385" s="8">
        <v>0</v>
      </c>
      <c r="D385" s="8">
        <f>D386+D392</f>
        <v>86769759.859999999</v>
      </c>
      <c r="E385" s="8">
        <f>E386+E390+E391+E392+E393+E394+E395+E396+E397</f>
        <v>269943947.96000004</v>
      </c>
      <c r="F385" s="8">
        <v>356713707.81999999</v>
      </c>
      <c r="G385" s="3"/>
    </row>
    <row r="386" spans="1:7" ht="32.4" customHeight="1" x14ac:dyDescent="0.3">
      <c r="A386" s="9" t="s">
        <v>756</v>
      </c>
      <c r="B386" s="11" t="s">
        <v>755</v>
      </c>
      <c r="C386" s="8">
        <v>0</v>
      </c>
      <c r="D386" s="8">
        <f>D387</f>
        <v>86769759</v>
      </c>
      <c r="E386" s="8">
        <f>E387+E388+E389</f>
        <v>97105308.070000008</v>
      </c>
      <c r="F386" s="8">
        <v>183875067.06999999</v>
      </c>
      <c r="G386" s="3"/>
    </row>
    <row r="387" spans="1:7" ht="46.8" x14ac:dyDescent="0.3">
      <c r="A387" s="9" t="s">
        <v>758</v>
      </c>
      <c r="B387" s="11" t="s">
        <v>757</v>
      </c>
      <c r="C387" s="8">
        <v>0</v>
      </c>
      <c r="D387" s="8">
        <v>86769759</v>
      </c>
      <c r="E387" s="8">
        <v>57541753.600000001</v>
      </c>
      <c r="F387" s="8">
        <v>144311512.59999999</v>
      </c>
      <c r="G387" s="3"/>
    </row>
    <row r="388" spans="1:7" ht="46.8" x14ac:dyDescent="0.3">
      <c r="A388" s="9" t="s">
        <v>760</v>
      </c>
      <c r="B388" s="11" t="s">
        <v>759</v>
      </c>
      <c r="C388" s="8">
        <v>0</v>
      </c>
      <c r="D388" s="8"/>
      <c r="E388" s="8">
        <v>27983217.989999998</v>
      </c>
      <c r="F388" s="8">
        <v>27983217.989999998</v>
      </c>
      <c r="G388" s="3"/>
    </row>
    <row r="389" spans="1:7" ht="46.8" x14ac:dyDescent="0.3">
      <c r="A389" s="9" t="s">
        <v>762</v>
      </c>
      <c r="B389" s="11" t="s">
        <v>761</v>
      </c>
      <c r="C389" s="8">
        <v>0</v>
      </c>
      <c r="D389" s="8"/>
      <c r="E389" s="8">
        <v>11580336.48</v>
      </c>
      <c r="F389" s="8">
        <v>11580336.48</v>
      </c>
      <c r="G389" s="3"/>
    </row>
    <row r="390" spans="1:7" ht="94.2" customHeight="1" x14ac:dyDescent="0.3">
      <c r="A390" s="9" t="s">
        <v>764</v>
      </c>
      <c r="B390" s="11" t="s">
        <v>763</v>
      </c>
      <c r="C390" s="8">
        <v>0</v>
      </c>
      <c r="D390" s="8"/>
      <c r="E390" s="8">
        <v>711454.89</v>
      </c>
      <c r="F390" s="8">
        <v>711454.89</v>
      </c>
      <c r="G390" s="3"/>
    </row>
    <row r="391" spans="1:7" ht="62.4" x14ac:dyDescent="0.3">
      <c r="A391" s="9" t="s">
        <v>766</v>
      </c>
      <c r="B391" s="11" t="s">
        <v>765</v>
      </c>
      <c r="C391" s="8">
        <v>0</v>
      </c>
      <c r="D391" s="8"/>
      <c r="E391" s="8">
        <v>233566.26</v>
      </c>
      <c r="F391" s="8">
        <v>233566.26</v>
      </c>
      <c r="G391" s="3"/>
    </row>
    <row r="392" spans="1:7" ht="62.4" x14ac:dyDescent="0.3">
      <c r="A392" s="9" t="s">
        <v>768</v>
      </c>
      <c r="B392" s="11" t="s">
        <v>767</v>
      </c>
      <c r="C392" s="8">
        <v>0</v>
      </c>
      <c r="D392" s="8">
        <v>0.86</v>
      </c>
      <c r="E392" s="8">
        <v>0.05</v>
      </c>
      <c r="F392" s="8">
        <v>0.91</v>
      </c>
      <c r="G392" s="3"/>
    </row>
    <row r="393" spans="1:7" ht="124.8" x14ac:dyDescent="0.3">
      <c r="A393" s="9" t="s">
        <v>770</v>
      </c>
      <c r="B393" s="11" t="s">
        <v>769</v>
      </c>
      <c r="C393" s="8">
        <v>0</v>
      </c>
      <c r="D393" s="8"/>
      <c r="E393" s="8">
        <v>2645.8</v>
      </c>
      <c r="F393" s="8">
        <v>2645.8</v>
      </c>
      <c r="G393" s="3"/>
    </row>
    <row r="394" spans="1:7" ht="78" x14ac:dyDescent="0.3">
      <c r="A394" s="9" t="s">
        <v>772</v>
      </c>
      <c r="B394" s="11" t="s">
        <v>771</v>
      </c>
      <c r="C394" s="8">
        <v>0</v>
      </c>
      <c r="D394" s="8"/>
      <c r="E394" s="8">
        <v>546645.67000000004</v>
      </c>
      <c r="F394" s="8">
        <v>546645.67000000004</v>
      </c>
      <c r="G394" s="3"/>
    </row>
    <row r="395" spans="1:7" ht="109.2" x14ac:dyDescent="0.3">
      <c r="A395" s="9" t="s">
        <v>774</v>
      </c>
      <c r="B395" s="11" t="s">
        <v>773</v>
      </c>
      <c r="C395" s="8">
        <v>0</v>
      </c>
      <c r="D395" s="8"/>
      <c r="E395" s="8">
        <v>518543.45</v>
      </c>
      <c r="F395" s="8">
        <v>518543.45</v>
      </c>
      <c r="G395" s="3"/>
    </row>
    <row r="396" spans="1:7" ht="156" x14ac:dyDescent="0.3">
      <c r="A396" s="9" t="s">
        <v>776</v>
      </c>
      <c r="B396" s="11" t="s">
        <v>775</v>
      </c>
      <c r="C396" s="8">
        <v>0</v>
      </c>
      <c r="D396" s="8"/>
      <c r="E396" s="8">
        <v>211264.8</v>
      </c>
      <c r="F396" s="8">
        <v>211264.8</v>
      </c>
      <c r="G396" s="3"/>
    </row>
    <row r="397" spans="1:7" ht="63.6" customHeight="1" x14ac:dyDescent="0.3">
      <c r="A397" s="9" t="s">
        <v>778</v>
      </c>
      <c r="B397" s="11" t="s">
        <v>777</v>
      </c>
      <c r="C397" s="8">
        <v>0</v>
      </c>
      <c r="D397" s="8"/>
      <c r="E397" s="8">
        <v>170614518.97</v>
      </c>
      <c r="F397" s="8">
        <v>170614518.97</v>
      </c>
      <c r="G397" s="3"/>
    </row>
    <row r="398" spans="1:7" ht="62.4" x14ac:dyDescent="0.3">
      <c r="A398" s="14" t="s">
        <v>780</v>
      </c>
      <c r="B398" s="15" t="s">
        <v>779</v>
      </c>
      <c r="C398" s="12">
        <v>0</v>
      </c>
      <c r="D398" s="12">
        <f>D399</f>
        <v>-581948.70000000007</v>
      </c>
      <c r="E398" s="12">
        <f>E399</f>
        <v>-42551198.709999986</v>
      </c>
      <c r="F398" s="12">
        <v>-43133147.409999996</v>
      </c>
      <c r="G398" s="3"/>
    </row>
    <row r="399" spans="1:7" ht="48.6" customHeight="1" x14ac:dyDescent="0.3">
      <c r="A399" s="9" t="s">
        <v>782</v>
      </c>
      <c r="B399" s="11" t="s">
        <v>781</v>
      </c>
      <c r="C399" s="8">
        <v>0</v>
      </c>
      <c r="D399" s="8">
        <f>SUM(D400:D432)</f>
        <v>-581948.70000000007</v>
      </c>
      <c r="E399" s="8">
        <f>SUM(E400:E432)</f>
        <v>-42551198.709999986</v>
      </c>
      <c r="F399" s="8">
        <v>-43133147.409999996</v>
      </c>
      <c r="G399" s="3"/>
    </row>
    <row r="400" spans="1:7" ht="46.8" x14ac:dyDescent="0.3">
      <c r="A400" s="9" t="s">
        <v>784</v>
      </c>
      <c r="B400" s="11" t="s">
        <v>783</v>
      </c>
      <c r="C400" s="8">
        <v>0</v>
      </c>
      <c r="D400" s="8"/>
      <c r="E400" s="8">
        <v>-817712.44</v>
      </c>
      <c r="F400" s="8">
        <v>-817712.44</v>
      </c>
      <c r="G400" s="3"/>
    </row>
    <row r="401" spans="1:7" ht="64.2" customHeight="1" x14ac:dyDescent="0.3">
      <c r="A401" s="9" t="s">
        <v>786</v>
      </c>
      <c r="B401" s="11" t="s">
        <v>785</v>
      </c>
      <c r="C401" s="8">
        <v>0</v>
      </c>
      <c r="D401" s="8">
        <v>-5923.33</v>
      </c>
      <c r="E401" s="8">
        <v>-549349.81999999995</v>
      </c>
      <c r="F401" s="8">
        <v>-555273.15</v>
      </c>
      <c r="G401" s="3"/>
    </row>
    <row r="402" spans="1:7" ht="94.8" customHeight="1" x14ac:dyDescent="0.3">
      <c r="A402" s="9" t="s">
        <v>788</v>
      </c>
      <c r="B402" s="11" t="s">
        <v>787</v>
      </c>
      <c r="C402" s="8">
        <v>0</v>
      </c>
      <c r="D402" s="8"/>
      <c r="E402" s="8">
        <v>-49476.9</v>
      </c>
      <c r="F402" s="8">
        <v>-49476.9</v>
      </c>
      <c r="G402" s="3"/>
    </row>
    <row r="403" spans="1:7" ht="157.80000000000001" customHeight="1" x14ac:dyDescent="0.3">
      <c r="A403" s="9" t="s">
        <v>789</v>
      </c>
      <c r="B403" s="11" t="s">
        <v>863</v>
      </c>
      <c r="C403" s="8">
        <v>0</v>
      </c>
      <c r="D403" s="8">
        <v>-23787.21</v>
      </c>
      <c r="E403" s="8">
        <v>-2569532.73</v>
      </c>
      <c r="F403" s="8">
        <v>-2593319.94</v>
      </c>
      <c r="G403" s="3"/>
    </row>
    <row r="404" spans="1:7" ht="48.6" customHeight="1" x14ac:dyDescent="0.3">
      <c r="A404" s="9" t="s">
        <v>791</v>
      </c>
      <c r="B404" s="11" t="s">
        <v>790</v>
      </c>
      <c r="C404" s="8">
        <v>0</v>
      </c>
      <c r="D404" s="8"/>
      <c r="E404" s="8">
        <v>-504375.42</v>
      </c>
      <c r="F404" s="8">
        <v>-504375.42</v>
      </c>
      <c r="G404" s="3"/>
    </row>
    <row r="405" spans="1:7" ht="79.8" customHeight="1" x14ac:dyDescent="0.3">
      <c r="A405" s="9" t="s">
        <v>793</v>
      </c>
      <c r="B405" s="11" t="s">
        <v>792</v>
      </c>
      <c r="C405" s="8">
        <v>0</v>
      </c>
      <c r="D405" s="8"/>
      <c r="E405" s="8">
        <v>-513358.02</v>
      </c>
      <c r="F405" s="8">
        <v>-513358.02</v>
      </c>
      <c r="G405" s="3"/>
    </row>
    <row r="406" spans="1:7" ht="46.8" x14ac:dyDescent="0.3">
      <c r="A406" s="9" t="s">
        <v>795</v>
      </c>
      <c r="B406" s="11" t="s">
        <v>794</v>
      </c>
      <c r="C406" s="8">
        <v>0</v>
      </c>
      <c r="D406" s="8">
        <v>-172206.78</v>
      </c>
      <c r="E406" s="8"/>
      <c r="F406" s="8">
        <v>-172206.78</v>
      </c>
      <c r="G406" s="3"/>
    </row>
    <row r="407" spans="1:7" ht="62.4" x14ac:dyDescent="0.3">
      <c r="A407" s="9" t="s">
        <v>797</v>
      </c>
      <c r="B407" s="11" t="s">
        <v>796</v>
      </c>
      <c r="C407" s="8">
        <v>0</v>
      </c>
      <c r="D407" s="8">
        <v>-14865.8</v>
      </c>
      <c r="E407" s="8">
        <v>-3955.52</v>
      </c>
      <c r="F407" s="8">
        <v>-18821.32</v>
      </c>
      <c r="G407" s="3"/>
    </row>
    <row r="408" spans="1:7" ht="78" x14ac:dyDescent="0.3">
      <c r="A408" s="9" t="s">
        <v>799</v>
      </c>
      <c r="B408" s="11" t="s">
        <v>798</v>
      </c>
      <c r="C408" s="8">
        <v>0</v>
      </c>
      <c r="D408" s="8"/>
      <c r="E408" s="8">
        <v>-668767.59</v>
      </c>
      <c r="F408" s="8">
        <v>-668767.59</v>
      </c>
      <c r="G408" s="3"/>
    </row>
    <row r="409" spans="1:7" ht="109.2" x14ac:dyDescent="0.3">
      <c r="A409" s="9" t="s">
        <v>801</v>
      </c>
      <c r="B409" s="11" t="s">
        <v>800</v>
      </c>
      <c r="C409" s="8">
        <v>0</v>
      </c>
      <c r="D409" s="8">
        <v>-25596.17</v>
      </c>
      <c r="E409" s="8">
        <v>-1357438.05</v>
      </c>
      <c r="F409" s="8">
        <v>-1383034.22</v>
      </c>
      <c r="G409" s="3"/>
    </row>
    <row r="410" spans="1:7" ht="64.2" customHeight="1" x14ac:dyDescent="0.3">
      <c r="A410" s="9" t="s">
        <v>803</v>
      </c>
      <c r="B410" s="11" t="s">
        <v>802</v>
      </c>
      <c r="C410" s="8">
        <v>0</v>
      </c>
      <c r="D410" s="8"/>
      <c r="E410" s="8">
        <v>-2211055.7799999998</v>
      </c>
      <c r="F410" s="8">
        <v>-2211055.7799999998</v>
      </c>
      <c r="G410" s="3"/>
    </row>
    <row r="411" spans="1:7" ht="46.8" x14ac:dyDescent="0.3">
      <c r="A411" s="9" t="s">
        <v>805</v>
      </c>
      <c r="B411" s="11" t="s">
        <v>804</v>
      </c>
      <c r="C411" s="8">
        <v>0</v>
      </c>
      <c r="D411" s="8"/>
      <c r="E411" s="8">
        <v>-2764768.49</v>
      </c>
      <c r="F411" s="8">
        <v>-2764768.49</v>
      </c>
      <c r="G411" s="3"/>
    </row>
    <row r="412" spans="1:7" ht="62.4" x14ac:dyDescent="0.3">
      <c r="A412" s="9" t="s">
        <v>807</v>
      </c>
      <c r="B412" s="11" t="s">
        <v>806</v>
      </c>
      <c r="C412" s="8">
        <v>0</v>
      </c>
      <c r="D412" s="8"/>
      <c r="E412" s="8">
        <v>-535319.6</v>
      </c>
      <c r="F412" s="8">
        <v>-535319.6</v>
      </c>
      <c r="G412" s="3"/>
    </row>
    <row r="413" spans="1:7" ht="62.4" x14ac:dyDescent="0.3">
      <c r="A413" s="9" t="s">
        <v>809</v>
      </c>
      <c r="B413" s="11" t="s">
        <v>808</v>
      </c>
      <c r="C413" s="8">
        <v>0</v>
      </c>
      <c r="D413" s="8"/>
      <c r="E413" s="8">
        <v>-241509.5</v>
      </c>
      <c r="F413" s="8">
        <v>-241509.5</v>
      </c>
      <c r="G413" s="3"/>
    </row>
    <row r="414" spans="1:7" ht="46.8" x14ac:dyDescent="0.3">
      <c r="A414" s="9" t="s">
        <v>811</v>
      </c>
      <c r="B414" s="11" t="s">
        <v>810</v>
      </c>
      <c r="C414" s="8">
        <v>0</v>
      </c>
      <c r="D414" s="8"/>
      <c r="E414" s="8">
        <v>-231230.6</v>
      </c>
      <c r="F414" s="8">
        <v>-231230.6</v>
      </c>
      <c r="G414" s="3"/>
    </row>
    <row r="415" spans="1:7" ht="46.8" x14ac:dyDescent="0.3">
      <c r="A415" s="9" t="s">
        <v>813</v>
      </c>
      <c r="B415" s="11" t="s">
        <v>812</v>
      </c>
      <c r="C415" s="8">
        <v>0</v>
      </c>
      <c r="D415" s="8">
        <v>-0.88</v>
      </c>
      <c r="E415" s="8"/>
      <c r="F415" s="8">
        <v>-0.88</v>
      </c>
      <c r="G415" s="3"/>
    </row>
    <row r="416" spans="1:7" ht="109.2" x14ac:dyDescent="0.3">
      <c r="A416" s="9" t="s">
        <v>815</v>
      </c>
      <c r="B416" s="11" t="s">
        <v>814</v>
      </c>
      <c r="C416" s="8">
        <v>0</v>
      </c>
      <c r="D416" s="8"/>
      <c r="E416" s="8">
        <v>-2531119.2999999998</v>
      </c>
      <c r="F416" s="8">
        <v>-2531119.2999999998</v>
      </c>
      <c r="G416" s="3"/>
    </row>
    <row r="417" spans="1:7" ht="46.8" x14ac:dyDescent="0.3">
      <c r="A417" s="9" t="s">
        <v>817</v>
      </c>
      <c r="B417" s="11" t="s">
        <v>816</v>
      </c>
      <c r="C417" s="8">
        <v>0</v>
      </c>
      <c r="D417" s="8"/>
      <c r="E417" s="8">
        <v>-788.75</v>
      </c>
      <c r="F417" s="8">
        <v>-788.75</v>
      </c>
      <c r="G417" s="3"/>
    </row>
    <row r="418" spans="1:7" ht="46.8" x14ac:dyDescent="0.3">
      <c r="A418" s="9" t="s">
        <v>819</v>
      </c>
      <c r="B418" s="11" t="s">
        <v>818</v>
      </c>
      <c r="C418" s="8">
        <v>0</v>
      </c>
      <c r="D418" s="8">
        <v>-319.2</v>
      </c>
      <c r="E418" s="8">
        <v>-896948.87</v>
      </c>
      <c r="F418" s="8">
        <v>-897268.07</v>
      </c>
      <c r="G418" s="3"/>
    </row>
    <row r="419" spans="1:7" ht="63" customHeight="1" x14ac:dyDescent="0.3">
      <c r="A419" s="9" t="s">
        <v>820</v>
      </c>
      <c r="B419" s="11" t="s">
        <v>862</v>
      </c>
      <c r="C419" s="8">
        <v>0</v>
      </c>
      <c r="D419" s="8">
        <v>-8468.14</v>
      </c>
      <c r="E419" s="8">
        <v>-149631.75</v>
      </c>
      <c r="F419" s="8">
        <v>-158099.89000000001</v>
      </c>
      <c r="G419" s="3"/>
    </row>
    <row r="420" spans="1:7" ht="94.2" customHeight="1" x14ac:dyDescent="0.3">
      <c r="A420" s="9" t="s">
        <v>822</v>
      </c>
      <c r="B420" s="11" t="s">
        <v>821</v>
      </c>
      <c r="C420" s="8">
        <v>0</v>
      </c>
      <c r="D420" s="8"/>
      <c r="E420" s="8">
        <v>-985.93</v>
      </c>
      <c r="F420" s="8">
        <v>-985.93</v>
      </c>
      <c r="G420" s="3"/>
    </row>
    <row r="421" spans="1:7" ht="31.2" x14ac:dyDescent="0.3">
      <c r="A421" s="9" t="s">
        <v>824</v>
      </c>
      <c r="B421" s="11" t="s">
        <v>823</v>
      </c>
      <c r="C421" s="8">
        <v>0</v>
      </c>
      <c r="D421" s="8"/>
      <c r="E421" s="8">
        <v>-1256.1099999999999</v>
      </c>
      <c r="F421" s="8">
        <v>-1256.1099999999999</v>
      </c>
      <c r="G421" s="3"/>
    </row>
    <row r="422" spans="1:7" ht="157.80000000000001" customHeight="1" x14ac:dyDescent="0.3">
      <c r="A422" s="9" t="s">
        <v>826</v>
      </c>
      <c r="B422" s="11" t="s">
        <v>825</v>
      </c>
      <c r="C422" s="8">
        <v>0</v>
      </c>
      <c r="D422" s="8"/>
      <c r="E422" s="8">
        <v>-42757.14</v>
      </c>
      <c r="F422" s="8">
        <v>-42757.14</v>
      </c>
      <c r="G422" s="3"/>
    </row>
    <row r="423" spans="1:7" ht="124.8" x14ac:dyDescent="0.3">
      <c r="A423" s="9" t="s">
        <v>828</v>
      </c>
      <c r="B423" s="11" t="s">
        <v>827</v>
      </c>
      <c r="C423" s="8">
        <v>0</v>
      </c>
      <c r="D423" s="8">
        <v>-11457.67</v>
      </c>
      <c r="E423" s="8">
        <v>-19067802.879999999</v>
      </c>
      <c r="F423" s="8">
        <v>-19079260.550000001</v>
      </c>
      <c r="G423" s="3"/>
    </row>
    <row r="424" spans="1:7" ht="48.6" customHeight="1" x14ac:dyDescent="0.3">
      <c r="A424" s="9" t="s">
        <v>830</v>
      </c>
      <c r="B424" s="11" t="s">
        <v>829</v>
      </c>
      <c r="C424" s="8">
        <v>0</v>
      </c>
      <c r="D424" s="8"/>
      <c r="E424" s="8">
        <v>-23000.27</v>
      </c>
      <c r="F424" s="8">
        <v>-23000.27</v>
      </c>
      <c r="G424" s="3"/>
    </row>
    <row r="425" spans="1:7" ht="78" x14ac:dyDescent="0.3">
      <c r="A425" s="9" t="s">
        <v>832</v>
      </c>
      <c r="B425" s="11" t="s">
        <v>831</v>
      </c>
      <c r="C425" s="8">
        <v>0</v>
      </c>
      <c r="D425" s="8"/>
      <c r="E425" s="8">
        <v>-501785.16</v>
      </c>
      <c r="F425" s="8">
        <v>-501785.16</v>
      </c>
      <c r="G425" s="3"/>
    </row>
    <row r="426" spans="1:7" ht="79.2" customHeight="1" x14ac:dyDescent="0.3">
      <c r="A426" s="9" t="s">
        <v>834</v>
      </c>
      <c r="B426" s="11" t="s">
        <v>833</v>
      </c>
      <c r="C426" s="8">
        <v>0</v>
      </c>
      <c r="D426" s="8">
        <v>-143787.26</v>
      </c>
      <c r="E426" s="8">
        <v>-2.41</v>
      </c>
      <c r="F426" s="8">
        <v>-143789.67000000001</v>
      </c>
      <c r="G426" s="3"/>
    </row>
    <row r="427" spans="1:7" ht="141.6" customHeight="1" x14ac:dyDescent="0.3">
      <c r="A427" s="9" t="s">
        <v>836</v>
      </c>
      <c r="B427" s="11" t="s">
        <v>835</v>
      </c>
      <c r="C427" s="8">
        <v>0</v>
      </c>
      <c r="D427" s="8">
        <v>-18456.73</v>
      </c>
      <c r="E427" s="8">
        <v>-215490.8</v>
      </c>
      <c r="F427" s="8">
        <v>-233947.53</v>
      </c>
      <c r="G427" s="3"/>
    </row>
    <row r="428" spans="1:7" ht="157.19999999999999" customHeight="1" x14ac:dyDescent="0.3">
      <c r="A428" s="9" t="s">
        <v>838</v>
      </c>
      <c r="B428" s="11" t="s">
        <v>837</v>
      </c>
      <c r="C428" s="8">
        <v>0</v>
      </c>
      <c r="D428" s="8">
        <v>-153860.42000000001</v>
      </c>
      <c r="E428" s="8"/>
      <c r="F428" s="8">
        <v>-153860.42000000001</v>
      </c>
      <c r="G428" s="3"/>
    </row>
    <row r="429" spans="1:7" ht="93.6" x14ac:dyDescent="0.3">
      <c r="A429" s="9" t="s">
        <v>840</v>
      </c>
      <c r="B429" s="11" t="s">
        <v>839</v>
      </c>
      <c r="C429" s="8">
        <v>0</v>
      </c>
      <c r="D429" s="8"/>
      <c r="E429" s="8">
        <v>-1092533.01</v>
      </c>
      <c r="F429" s="8">
        <v>-1092533.01</v>
      </c>
      <c r="G429" s="3"/>
    </row>
    <row r="430" spans="1:7" ht="46.8" x14ac:dyDescent="0.3">
      <c r="A430" s="9" t="s">
        <v>842</v>
      </c>
      <c r="B430" s="11" t="s">
        <v>841</v>
      </c>
      <c r="C430" s="8">
        <v>0</v>
      </c>
      <c r="D430" s="8"/>
      <c r="E430" s="8">
        <v>-191632.3</v>
      </c>
      <c r="F430" s="8">
        <v>-191632.3</v>
      </c>
      <c r="G430" s="3"/>
    </row>
    <row r="431" spans="1:7" ht="218.4" x14ac:dyDescent="0.3">
      <c r="A431" s="9" t="s">
        <v>843</v>
      </c>
      <c r="B431" s="11" t="s">
        <v>861</v>
      </c>
      <c r="C431" s="8">
        <v>0</v>
      </c>
      <c r="D431" s="8">
        <v>-574.67999999999995</v>
      </c>
      <c r="E431" s="8"/>
      <c r="F431" s="8">
        <v>-574.67999999999995</v>
      </c>
      <c r="G431" s="3"/>
    </row>
    <row r="432" spans="1:7" ht="48.6" customHeight="1" x14ac:dyDescent="0.3">
      <c r="A432" s="9" t="s">
        <v>845</v>
      </c>
      <c r="B432" s="11" t="s">
        <v>844</v>
      </c>
      <c r="C432" s="8">
        <v>0</v>
      </c>
      <c r="D432" s="8">
        <v>-2644.43</v>
      </c>
      <c r="E432" s="8">
        <v>-4817613.57</v>
      </c>
      <c r="F432" s="8">
        <v>-4820258</v>
      </c>
      <c r="G432" s="3"/>
    </row>
    <row r="433" spans="1:7" ht="21.75" customHeight="1" x14ac:dyDescent="0.3">
      <c r="A433" s="19" t="s">
        <v>848</v>
      </c>
      <c r="B433" s="20"/>
      <c r="C433" s="13">
        <f>C5+C189</f>
        <v>86467918380.779999</v>
      </c>
      <c r="D433" s="13">
        <f>D5+D189</f>
        <v>258204723.81</v>
      </c>
      <c r="E433" s="13">
        <f>E5+E189</f>
        <v>6130124825.79</v>
      </c>
      <c r="F433" s="13">
        <v>92856247930.380005</v>
      </c>
      <c r="G433" s="3"/>
    </row>
    <row r="434" spans="1:7" ht="12.9" customHeight="1" x14ac:dyDescent="0.3">
      <c r="A434" s="7"/>
      <c r="B434" s="5"/>
      <c r="C434" s="5"/>
      <c r="D434" s="5"/>
      <c r="E434" s="5"/>
      <c r="F434" s="7"/>
      <c r="G434" s="3"/>
    </row>
  </sheetData>
  <mergeCells count="2">
    <mergeCell ref="A433:B433"/>
    <mergeCell ref="A2:F2"/>
  </mergeCells>
  <pageMargins left="0.39370078740157483" right="0.39370078740157483" top="0.31496062992125984" bottom="0.27559055118110237" header="0" footer="0"/>
  <pageSetup paperSize="9" scale="85" fitToWidth="2" fitToHeight="0" orientation="landscape" r:id="rId1"/>
  <headerFooter>
    <oddHeader>&amp;C&amp;P</oddHeader>
    <evenFooter>&amp;R&amp;D СТР. &amp;P</even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4FE31BEB-FA35-4B25-A934-30F7842237E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Доходы</vt:lpstr>
      <vt:lpstr>Доходы!Заголовки_для_печати</vt:lpstr>
      <vt:lpstr>Доходы!Область_печати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2025-05-19T07:45:03Z</cp:lastPrinted>
  <dcterms:created xsi:type="dcterms:W3CDTF">2025-02-11T08:10:50Z</dcterms:created>
  <dcterms:modified xsi:type="dcterms:W3CDTF">2025-06-02T12:21:50Z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027_Орг=027_Ф=0503317M_Период=декабрь 2024 года.xlsx</vt:lpwstr>
  </property>
  <property fmtid="{D5CDD505-2E9C-101B-9397-08002B2CF9AE}" pid="3" name="Название отчета">
    <vt:lpwstr>027_Орг=027_Ф=0503317M_Период=декабрь 2024 года.xlsx</vt:lpwstr>
  </property>
  <property fmtid="{D5CDD505-2E9C-101B-9397-08002B2CF9AE}" pid="4" name="Версия клиента">
    <vt:lpwstr>23.1.0.38909 (.NET Core 3.1)</vt:lpwstr>
  </property>
  <property fmtid="{D5CDD505-2E9C-101B-9397-08002B2CF9AE}" pid="5" name="Тип сервера">
    <vt:lpwstr>PostgreSQL</vt:lpwstr>
  </property>
  <property fmtid="{D5CDD505-2E9C-101B-9397-08002B2CF9AE}" pid="6" name="Сервер">
    <vt:lpwstr>pgsvodcluster</vt:lpwstr>
  </property>
  <property fmtid="{D5CDD505-2E9C-101B-9397-08002B2CF9AE}" pid="7" name="База">
    <vt:lpwstr>svod_smart</vt:lpwstr>
  </property>
  <property fmtid="{D5CDD505-2E9C-101B-9397-08002B2CF9AE}" pid="8" name="Пользователь">
    <vt:lpwstr>давыдова</vt:lpwstr>
  </property>
  <property fmtid="{D5CDD505-2E9C-101B-9397-08002B2CF9AE}" pid="9" name="Шаблон">
    <vt:lpwstr>0503317G_20220101_1.xlt</vt:lpwstr>
  </property>
  <property fmtid="{D5CDD505-2E9C-101B-9397-08002B2CF9AE}" pid="10" name="Локальная база">
    <vt:lpwstr>не используется</vt:lpwstr>
  </property>
</Properties>
</file>