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8" yWindow="1248" windowWidth="11280" windowHeight="4356"/>
  </bookViews>
  <sheets>
    <sheet name="Расходы" sheetId="1" r:id="rId1"/>
  </sheets>
  <definedNames>
    <definedName name="_xlnm._FilterDatabase" localSheetId="0" hidden="1">Расходы!$A$6:$F$6</definedName>
    <definedName name="_xlnm.Print_Titles" localSheetId="0">Расходы!$4:$6</definedName>
    <definedName name="_xlnm.Print_Area" localSheetId="0">Расходы!$A$1:$I$86</definedName>
  </definedNames>
  <calcPr calcId="145621"/>
</workbook>
</file>

<file path=xl/calcChain.xml><?xml version="1.0" encoding="utf-8"?>
<calcChain xmlns="http://schemas.openxmlformats.org/spreadsheetml/2006/main">
  <c r="F21" i="1" l="1"/>
  <c r="E25" i="1"/>
  <c r="D25" i="1"/>
  <c r="C25" i="1"/>
  <c r="C20" i="1"/>
  <c r="F27" i="1" l="1"/>
  <c r="G27" i="1"/>
  <c r="D7" i="1"/>
  <c r="E7" i="1"/>
  <c r="C7" i="1"/>
  <c r="G21" i="1" l="1"/>
  <c r="E20" i="1"/>
  <c r="D20" i="1"/>
  <c r="D16" i="1"/>
  <c r="E16" i="1"/>
  <c r="C16" i="1"/>
  <c r="G19" i="1"/>
  <c r="F9" i="1" l="1"/>
  <c r="G9" i="1"/>
  <c r="F10" i="1"/>
  <c r="G10" i="1"/>
  <c r="F11" i="1"/>
  <c r="G11" i="1"/>
  <c r="F12" i="1"/>
  <c r="G12" i="1"/>
  <c r="F13" i="1"/>
  <c r="G13" i="1"/>
  <c r="F14" i="1"/>
  <c r="G14" i="1"/>
  <c r="F15" i="1"/>
  <c r="G15" i="1"/>
  <c r="F17" i="1"/>
  <c r="G17" i="1"/>
  <c r="F18" i="1"/>
  <c r="G18" i="1"/>
  <c r="G20" i="1"/>
  <c r="F22" i="1"/>
  <c r="G22" i="1"/>
  <c r="F23" i="1"/>
  <c r="G23" i="1"/>
  <c r="F24" i="1"/>
  <c r="G24" i="1"/>
  <c r="F26" i="1"/>
  <c r="G26" i="1"/>
  <c r="F28" i="1"/>
  <c r="G28" i="1"/>
  <c r="F29" i="1"/>
  <c r="G29" i="1"/>
  <c r="F30" i="1"/>
  <c r="G30" i="1"/>
  <c r="F31" i="1"/>
  <c r="G31" i="1"/>
  <c r="F32" i="1"/>
  <c r="G32" i="1"/>
  <c r="F33" i="1"/>
  <c r="G33" i="1"/>
  <c r="F34" i="1"/>
  <c r="G34" i="1"/>
  <c r="F35" i="1"/>
  <c r="G35" i="1"/>
  <c r="F37" i="1"/>
  <c r="G37" i="1"/>
  <c r="F38" i="1"/>
  <c r="G38" i="1"/>
  <c r="F39" i="1"/>
  <c r="G39" i="1"/>
  <c r="F40" i="1"/>
  <c r="G40" i="1"/>
  <c r="F42" i="1"/>
  <c r="G42" i="1"/>
  <c r="F43" i="1"/>
  <c r="G43" i="1"/>
  <c r="F44" i="1"/>
  <c r="G44" i="1"/>
  <c r="F45" i="1"/>
  <c r="G45" i="1"/>
  <c r="G47" i="1"/>
  <c r="F48" i="1"/>
  <c r="G48" i="1"/>
  <c r="F49" i="1"/>
  <c r="G49" i="1"/>
  <c r="F50" i="1"/>
  <c r="G50" i="1"/>
  <c r="F51" i="1"/>
  <c r="G51" i="1"/>
  <c r="F52" i="1"/>
  <c r="G52" i="1"/>
  <c r="F53" i="1"/>
  <c r="G53" i="1"/>
  <c r="F55" i="1"/>
  <c r="G55" i="1"/>
  <c r="F56" i="1"/>
  <c r="G56" i="1"/>
  <c r="F58" i="1"/>
  <c r="G58" i="1"/>
  <c r="F60" i="1"/>
  <c r="G60" i="1"/>
  <c r="F61" i="1"/>
  <c r="G61" i="1"/>
  <c r="F62" i="1"/>
  <c r="G62" i="1"/>
  <c r="F63" i="1"/>
  <c r="G63" i="1"/>
  <c r="F64" i="1"/>
  <c r="G64" i="1"/>
  <c r="F66" i="1"/>
  <c r="G66" i="1"/>
  <c r="F67" i="1"/>
  <c r="G67" i="1"/>
  <c r="F68" i="1"/>
  <c r="G68" i="1"/>
  <c r="F69" i="1"/>
  <c r="G69" i="1"/>
  <c r="F70" i="1"/>
  <c r="G70" i="1"/>
  <c r="F72" i="1"/>
  <c r="G72" i="1"/>
  <c r="F73" i="1"/>
  <c r="G73" i="1"/>
  <c r="F74" i="1"/>
  <c r="G74" i="1"/>
  <c r="F75" i="1"/>
  <c r="G75" i="1"/>
  <c r="F77" i="1"/>
  <c r="G77" i="1"/>
  <c r="F78" i="1"/>
  <c r="G78" i="1"/>
  <c r="F79" i="1"/>
  <c r="G79" i="1"/>
  <c r="F81" i="1"/>
  <c r="G81" i="1"/>
  <c r="F83" i="1"/>
  <c r="G83" i="1"/>
  <c r="F84" i="1"/>
  <c r="G84" i="1"/>
  <c r="F85" i="1"/>
  <c r="G85" i="1"/>
  <c r="G8" i="1"/>
  <c r="F8" i="1"/>
  <c r="D41" i="1"/>
  <c r="E41" i="1"/>
  <c r="F20" i="1"/>
  <c r="G41" i="1" l="1"/>
  <c r="C41" i="1" l="1"/>
  <c r="F41" i="1" s="1"/>
  <c r="F25" i="1" l="1"/>
  <c r="C82" i="1"/>
  <c r="C80" i="1"/>
  <c r="C76" i="1"/>
  <c r="C71" i="1"/>
  <c r="C65" i="1"/>
  <c r="C57" i="1"/>
  <c r="C54" i="1"/>
  <c r="C46" i="1"/>
  <c r="C36" i="1"/>
  <c r="F16" i="1"/>
  <c r="E82" i="1"/>
  <c r="D82" i="1"/>
  <c r="E80" i="1"/>
  <c r="D80" i="1"/>
  <c r="E76" i="1"/>
  <c r="D76" i="1"/>
  <c r="E71" i="1"/>
  <c r="D71" i="1"/>
  <c r="E65" i="1"/>
  <c r="D65" i="1"/>
  <c r="E57" i="1"/>
  <c r="D57" i="1"/>
  <c r="E54" i="1"/>
  <c r="D54" i="1"/>
  <c r="E46" i="1"/>
  <c r="D46" i="1"/>
  <c r="E36" i="1"/>
  <c r="D36" i="1"/>
  <c r="G16" i="1"/>
  <c r="G82" i="1" l="1"/>
  <c r="G80" i="1"/>
  <c r="G65" i="1"/>
  <c r="F80" i="1"/>
  <c r="F82" i="1"/>
  <c r="G76" i="1"/>
  <c r="F76" i="1"/>
  <c r="G71" i="1"/>
  <c r="F71" i="1"/>
  <c r="F65" i="1"/>
  <c r="G57" i="1"/>
  <c r="F57" i="1"/>
  <c r="F54" i="1"/>
  <c r="G54" i="1"/>
  <c r="G46" i="1"/>
  <c r="F46" i="1"/>
  <c r="F36" i="1"/>
  <c r="G36" i="1"/>
  <c r="G25" i="1"/>
  <c r="G7" i="1"/>
  <c r="F7" i="1"/>
  <c r="C86" i="1"/>
  <c r="D86" i="1"/>
  <c r="E86" i="1"/>
  <c r="F86" i="1" l="1"/>
  <c r="G86" i="1"/>
</calcChain>
</file>

<file path=xl/sharedStrings.xml><?xml version="1.0" encoding="utf-8"?>
<sst xmlns="http://schemas.openxmlformats.org/spreadsheetml/2006/main" count="235" uniqueCount="223">
  <si>
    <t>0904</t>
  </si>
  <si>
    <t>1101</t>
  </si>
  <si>
    <t>0405</t>
  </si>
  <si>
    <t>Другие вопросы в области жилищно-коммунального хозяйства</t>
  </si>
  <si>
    <t>Заготовка, переработка, хранение и обеспечение безопасности донорской крови и её компонентов</t>
  </si>
  <si>
    <t>0701</t>
  </si>
  <si>
    <t>0100</t>
  </si>
  <si>
    <t>ОБСЛУЖИВАНИЕ ГОСУДАРСТВЕННОГО И МУНИЦИПАЛЬНОГО ДОЛГА</t>
  </si>
  <si>
    <t>Жилищное хозяйство</t>
  </si>
  <si>
    <t>0113</t>
  </si>
  <si>
    <t>Другие вопросы в области национальной экономики</t>
  </si>
  <si>
    <t>Обеспечение проведения выборов и референдумов</t>
  </si>
  <si>
    <t>Другие вопросы в области охраны окружающей среды</t>
  </si>
  <si>
    <t>1000</t>
  </si>
  <si>
    <t>0905</t>
  </si>
  <si>
    <t>1102</t>
  </si>
  <si>
    <t>0406</t>
  </si>
  <si>
    <t>0600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</si>
  <si>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</si>
  <si>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Среднее профессиональное образование</t>
  </si>
  <si>
    <t>1204</t>
  </si>
  <si>
    <t>0702</t>
  </si>
  <si>
    <t>НАЦИОНАЛЬНАЯ БЕЗОПАСНОСТЬ И ПРАВООХРАНИТЕЛЬНАЯ ДЕЯТЕЛЬНОСТЬ</t>
  </si>
  <si>
    <t>0410</t>
  </si>
  <si>
    <t>1001</t>
  </si>
  <si>
    <t>Мобилизационная подготовка экономики</t>
  </si>
  <si>
    <t>0804</t>
  </si>
  <si>
    <t>0203</t>
  </si>
  <si>
    <t>1103</t>
  </si>
  <si>
    <t>Связь и информатика</t>
  </si>
  <si>
    <t>Судебная система</t>
  </si>
  <si>
    <t>0906</t>
  </si>
  <si>
    <t>Обслуживание государственного внутреннего и муниципального долга</t>
  </si>
  <si>
    <t>Спорт высших достижений</t>
  </si>
  <si>
    <t>КУЛЬТУРА, КИНЕМАТОГРАФИЯ</t>
  </si>
  <si>
    <t>Транспорт</t>
  </si>
  <si>
    <t>0703</t>
  </si>
  <si>
    <t>0407</t>
  </si>
  <si>
    <t>Воспроизводство минерально-сырьевой базы</t>
  </si>
  <si>
    <t>Другие вопросы в области образования</t>
  </si>
  <si>
    <t>Физическая культура</t>
  </si>
  <si>
    <t>0102</t>
  </si>
  <si>
    <t>ФИЗИЧЕСКАЯ КУЛЬТУРА И СПОРТ</t>
  </si>
  <si>
    <t>Профессиональная подготовка, переподготовка и повышение квалификации</t>
  </si>
  <si>
    <t>1002</t>
  </si>
  <si>
    <t>0500</t>
  </si>
  <si>
    <t>Другие вопросы в области здравоохранения</t>
  </si>
  <si>
    <t>Стационарная медицинская помощь</t>
  </si>
  <si>
    <t>0204</t>
  </si>
  <si>
    <t>Коммунальное хозяйство</t>
  </si>
  <si>
    <t>Охрана объектов растительного и животного мира и среды их обитания</t>
  </si>
  <si>
    <t>0310</t>
  </si>
  <si>
    <t>1400</t>
  </si>
  <si>
    <t>0704</t>
  </si>
  <si>
    <t>0103</t>
  </si>
  <si>
    <t>0408</t>
  </si>
  <si>
    <t>Сельское хозяйство и рыболовство</t>
  </si>
  <si>
    <t>0412</t>
  </si>
  <si>
    <t>ЗДРАВООХРАНЕНИЕ</t>
  </si>
  <si>
    <t>Благоустройство</t>
  </si>
  <si>
    <t>Другие вопросы в области культуры, кинематографии</t>
  </si>
  <si>
    <t>СОЦИАЛЬНАЯ ПОЛИТИКА</t>
  </si>
  <si>
    <t>1003</t>
  </si>
  <si>
    <t>0501</t>
  </si>
  <si>
    <t>1401</t>
  </si>
  <si>
    <t>1105</t>
  </si>
  <si>
    <t>0409</t>
  </si>
  <si>
    <t>0603</t>
  </si>
  <si>
    <t>Социальное обеспечение населения</t>
  </si>
  <si>
    <t>0311</t>
  </si>
  <si>
    <t>0705</t>
  </si>
  <si>
    <t>0104</t>
  </si>
  <si>
    <t>Культура</t>
  </si>
  <si>
    <t>0400</t>
  </si>
  <si>
    <t>1300</t>
  </si>
  <si>
    <t>1004</t>
  </si>
  <si>
    <t>0909</t>
  </si>
  <si>
    <t>0502</t>
  </si>
  <si>
    <t>1402</t>
  </si>
  <si>
    <t>0900</t>
  </si>
  <si>
    <t>Обеспечение деятельности финансовых, налоговых и таможенных органов и органов финансового (финансово-бюджетного) надзора</t>
  </si>
  <si>
    <t>0604</t>
  </si>
  <si>
    <t>Охрана семьи и детства</t>
  </si>
  <si>
    <t>Общее образование</t>
  </si>
  <si>
    <t>Миграционная политика</t>
  </si>
  <si>
    <t>0401</t>
  </si>
  <si>
    <t>Прочие межбюджетные трансферты общего характера</t>
  </si>
  <si>
    <t>0105</t>
  </si>
  <si>
    <t>Амбулаторная помощь</t>
  </si>
  <si>
    <t>Функционирование законодательных (представительных) органов государственной власти и представительных органов муниципальных образований</t>
  </si>
  <si>
    <t>Другие вопросы в области средств массовой информации</t>
  </si>
  <si>
    <t>0503</t>
  </si>
  <si>
    <t>Иные дотации</t>
  </si>
  <si>
    <t>Скорая медицинская помощь</t>
  </si>
  <si>
    <t>1301</t>
  </si>
  <si>
    <t>Водное хозяйство</t>
  </si>
  <si>
    <t>0605</t>
  </si>
  <si>
    <t>Другие общегосударственные вопросы</t>
  </si>
  <si>
    <t>1403</t>
  </si>
  <si>
    <t>0707</t>
  </si>
  <si>
    <t>ОБЩЕГОСУДАРСТВЕННЫЕ ВОПРОСЫ</t>
  </si>
  <si>
    <t>0901</t>
  </si>
  <si>
    <t>СРЕДСТВА МАССОВОЙ ИНФОРМАЦИИ</t>
  </si>
  <si>
    <t>0300</t>
  </si>
  <si>
    <t>0106</t>
  </si>
  <si>
    <t>Дошкольное образование</t>
  </si>
  <si>
    <t>1006</t>
  </si>
  <si>
    <t>1200</t>
  </si>
  <si>
    <t>Общеэкономические вопросы</t>
  </si>
  <si>
    <t>0800</t>
  </si>
  <si>
    <t>Прикладные научные исследования в области охраны окружающей среды</t>
  </si>
  <si>
    <t>0314</t>
  </si>
  <si>
    <t>Пенсионное обеспечение</t>
  </si>
  <si>
    <t>Другие вопросы в области национальной безопасности и правоохранительной деятельности</t>
  </si>
  <si>
    <t>0902</t>
  </si>
  <si>
    <t>Массовый спорт</t>
  </si>
  <si>
    <t>Другие вопросы в области социальной политики</t>
  </si>
  <si>
    <t>0107</t>
  </si>
  <si>
    <t>Лесное хозяйство</t>
  </si>
  <si>
    <t>1201</t>
  </si>
  <si>
    <t>Санаторно-оздоровительная помощь</t>
  </si>
  <si>
    <t>Дотации на выравнивание бюджетной обеспеченности субъектов Российской Федерации и муниципальных образований</t>
  </si>
  <si>
    <t>0111</t>
  </si>
  <si>
    <t>Телевидение и радиовещание</t>
  </si>
  <si>
    <t>Дорожное хозяйство (дорожные фонды)</t>
  </si>
  <si>
    <t>0801</t>
  </si>
  <si>
    <t>0505</t>
  </si>
  <si>
    <t>Социальное обслуживание населения</t>
  </si>
  <si>
    <t>Мобилизационная и вневойсковая подготовка</t>
  </si>
  <si>
    <t>ЖИЛИЩНО-КОММУНАЛЬНОЕ ХОЗЯЙСТВО</t>
  </si>
  <si>
    <t>НАЦИОНАЛЬНАЯ ОБОРОНА</t>
  </si>
  <si>
    <t>0200</t>
  </si>
  <si>
    <t>НАЦИОНАЛЬНАЯ ЭКОНОМИКА</t>
  </si>
  <si>
    <t>1100</t>
  </si>
  <si>
    <t>Функционирование высшего должностного лица субъекта Российской Федерации и муниципального образования</t>
  </si>
  <si>
    <t>0709</t>
  </si>
  <si>
    <t>1202</t>
  </si>
  <si>
    <t>ОБРАЗОВАНИЕ</t>
  </si>
  <si>
    <t>0700</t>
  </si>
  <si>
    <t>ОХРАНА ОКРУЖАЮЩЕЙ СРЕДЫ</t>
  </si>
  <si>
    <t>0404</t>
  </si>
  <si>
    <t>Резервные фонды</t>
  </si>
  <si>
    <t>Периодическая печать и издательства</t>
  </si>
  <si>
    <t>Другие вопросы в области физической культуры и спорта</t>
  </si>
  <si>
    <t xml:space="preserve"> Наименование </t>
  </si>
  <si>
    <t>Рз Пр</t>
  </si>
  <si>
    <t>ВСЕГО:</t>
  </si>
  <si>
    <t>(в рублях)</t>
  </si>
  <si>
    <t>Дополнительное образование детей</t>
  </si>
  <si>
    <t xml:space="preserve">МЕЖБЮДЖЕТНЫЕ ТРАНСФЕРТЫ ОБЩЕГО ХАРАКТЕРА БЮДЖЕТАМ БЮДЖЕТНОЙ СИСТЕМЫ РОССИЙСКОЙ ФЕДЕРАЦИИ </t>
  </si>
  <si>
    <t>Бюджетные асигнования, утвержденные сводной бюджетной росписью с учетом изменений</t>
  </si>
  <si>
    <t>Расходы произведены в соответствии с фактической потребностью</t>
  </si>
  <si>
    <t>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 исходя из их отраслевой и ведомственной принадлежности</t>
  </si>
  <si>
    <t>Молодежная политика</t>
  </si>
  <si>
    <t>0601</t>
  </si>
  <si>
    <t>Экологический контроль</t>
  </si>
  <si>
    <t>Процент исполнения</t>
  </si>
  <si>
    <t>к первона- чально утвержден- ным ассигно- ваниям</t>
  </si>
  <si>
    <t>к сводной бюджетной росписи с учетом изменений</t>
  </si>
  <si>
    <t>Причина отклонения между первоначально утвержденными показателями и их фактическими значениями (указываются причины, если отклонение 5 % и более как в большую, так и в меньшую сторону)</t>
  </si>
  <si>
    <t>Причина отклонения между уточненными плановыми показателями и их фактическими значениями (указываются причины, если отклонение 5 % и более как в большую, так и в меньшую сторону)</t>
  </si>
  <si>
    <t>Защита населения и территории от чрезвычайных ситуаций природного и техногенного характера, пожарная безопасность</t>
  </si>
  <si>
    <t>Увеличение бюджетных ассигнований на достижение показателей деятельности органов исполнительной власти субъектов Российской Федерации</t>
  </si>
  <si>
    <t>Другие вопросы в области национальной обороны</t>
  </si>
  <si>
    <t>0209</t>
  </si>
  <si>
    <t>Гражданская оборона</t>
  </si>
  <si>
    <t>0309</t>
  </si>
  <si>
    <t>Увеличение бюджетных ассигнований на обеспечение устойчивого сокращения непригодного для проживания жилищного фонда</t>
  </si>
  <si>
    <t>Низкий процент исполнения по проведению исследований атмосферного воздуха, промышленных выбросов и сбросов, воды, почвы при осуществлении государственного экологического контроля объектов областного значения связан с потребностью в исследованиях атмосферного воздуха</t>
  </si>
  <si>
    <t>0402</t>
  </si>
  <si>
    <t>Топливно-энергетический комплекс</t>
  </si>
  <si>
    <t>Дополнительно выделены бюджетные ассигнования на другие вопросы в области национальной обороны</t>
  </si>
  <si>
    <t>Уменьшение федеральных ассигнований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</si>
  <si>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Увеличение федеральных средств на организацию профессионального обучения и дополнительного профессионального образования работников промышленных предприятий</t>
  </si>
  <si>
    <t>Увеличение бюджетных ассигнований на содержание подведомственных департаменту здравоохранения Брянской области учреждений</t>
  </si>
  <si>
    <t>Увеличение бюджетных ассигнований на содержание подведомственных департаменту здравоохранения Брянской области учреждений, а также увеличение бюджетных инвестиций в объекты капитальных вложений государственной собственности</t>
  </si>
  <si>
    <t>Увеличение дотаций на поддержку мер по обеспечению сбалансированности бюджетов муниципальных районов (муниципальных округов, городских округов) в связи с необходимостью обеспечения социально значимых расходов муниципальных образований</t>
  </si>
  <si>
    <t>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и с уточненными значениями с учетом внесенных изменений за 2024 год</t>
  </si>
  <si>
    <t>Бюджетные асигнования, утвержденные законом о бюджете от 04.12.2023 
№ 95-З (первоначальным)</t>
  </si>
  <si>
    <t>Кассовое исполнение
за 2024 год</t>
  </si>
  <si>
    <t>Увеличение бюджетных ассигнований на обеспечение деятельности управления мировой юстиции Брянской области</t>
  </si>
  <si>
    <t>Увеличение бюджетных ассигнований на поддержку реализации мероприятий государственных программ Брянской области и непрограммных мероприятий</t>
  </si>
  <si>
    <t>Низкий процент исполнения связан с тем, что не использованы в полном объеме в отчетном периоде средства на поддержку реализации мероприятий государственных программ Брянской области и непрограммных мероприятий</t>
  </si>
  <si>
    <t>Дополнительно выделены бюджетные ассигнования на 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</si>
  <si>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Сокращение бюджетных ассигнований на обеспечение мобилизационной готовности специальных объектов и формирований</t>
  </si>
  <si>
    <t>Дополнительно выделены бюджетные ассигнования на создание и содержание запасов (резерва) материальных ресурсов Брянской области в целях гражданской обороны и ликвидации чрезвычайных ситуаций</t>
  </si>
  <si>
    <t>Увеличение бюджетных ассигнований на материально-техническое, финансовое обеспечение деятельности государственного казенного учреждения «Брянский пожарно-спасательный центр»</t>
  </si>
  <si>
    <t>Увеличение бюджетных ассигнований на финансовое обеспечение уставной деятельности</t>
  </si>
  <si>
    <t>Увеличение бюджетных ассигнований на финансовое обеспечение затрат на погашение кредиторской задолженности за газ</t>
  </si>
  <si>
    <t>Уменьшение бюджетных ассигнований на изучение недр и воспроизводство минерально-сырьевой базы</t>
  </si>
  <si>
    <t>Уменьшение бюджетных ассигнований на осуществление отдельных полномочий в области водных отношений</t>
  </si>
  <si>
    <t>Уменьшение бюджетных ассигнований по объекту «Реконструкция аэропортового комплекса (г. Брянск)». Постановлением Правительства Брянской области от 20.05.2024 № 208-п «О внесении изменений в постановление Правительства Брянской области от 26 декабря 2017 года № 728-п «О принятии решения о подготовке и реализации бюджетных инвестиций на осуществление капитальных вложений в реконструкцию объекта капитального строительства государственной собственности Брянской области («Реконструкция аэропортового комплекса (г. Брянск)»)» было принято решение о переносе срока ввода объекта в эксплуатацию на 2025 год</t>
  </si>
  <si>
    <t>Рост связан с увеличением расходов по дорожному фонду, в том числе на обеспечение сохранности автомобильных дорог регионального и местного значения и условий безопасности движения по ним</t>
  </si>
  <si>
    <t>Уменьшение федеральных ассигнований на государственную поддержку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 а также на развитие зарядной инфраструктуры для электромобилей</t>
  </si>
  <si>
    <t>Низкий процент исполнения по реализации мероприятий региональной адресной программы «Переселение граждан из аварийного жилищного фонда на территории  Брянской области» (2019 - 2024 годы) связан с тем, что по результатам вынесенных судебных решений сложилась экономия бюджетных средств</t>
  </si>
  <si>
    <t>Дополнительно выделены бюджетные ассигнования на взносы Брянской области в уставные фонды государственных унитарных предприятий (ГУП "Брянсккоммунэнерго"), а также на приобретение специального оборудования и техники, обеспечивающих бесперебойное водоснабжение и водоотведение</t>
  </si>
  <si>
    <t>Причиной низкого освоения средств по приобретению специального оборудования и техники, обеспечивающих бесперебойное водоснабжение и водоотведение стало неисполнение поставщиком своих обязательств по поставке техники в срок</t>
  </si>
  <si>
    <t>Низкий процент исполнения по модернизации объектов уличного освещения сложился из-за несвоевременного выполнения работ по причине сложности согласования проектной документации с сетевыми организациями по прокладке подземных коммуникаций, а также одновременным прохождением государственной экспертизы большого количества проектной документации</t>
  </si>
  <si>
    <t>Дополнительно выделены бюджетные ассигнования на приобретение специализированной техники для предприятий жилищно-коммунального комплекса</t>
  </si>
  <si>
    <t>Дополнительно выделены бюджетные ассигнования на комплексное экологическое обследование территорий памятников природы Брянской области с целью установления их охранных зон</t>
  </si>
  <si>
    <t>Неисполнение бюджетных ассигнований на строительство 2-ой очереди полигона ТКО с площадкой компостирования отходов в п. Большое Полпино города Брянска связано с корректировкой проектной документации и повторным прохождением государственной экологической экспертизы и экспертизы достоверности сметной стоимости, так как возникла необходимость выполнения дополнительных работ, не включенных в первоначальную проектную документацию.
Изменение проектной документации в связи с поднятием уровня грунтовых вод на объекте и длительное прохождение государственной экологической экспертизы и экспертизы достоверности сметной стоимости стало причиной неисполнения бюджетных ассигнований на ликвидацию несанкционированных свалок в границах городов и наиболее опасных объектов накопленного экологического вреда окружающей среде</t>
  </si>
  <si>
    <t>Низкий процент исполнения по объекту строительство улично-дорожной сети и детского сада в микрорайоне по ул. Флотской в Бежицком районе города Брянска связан с тем, что по итогам реализации объекта сложилась экономия. 280 мест введено в эксплуатацию в детском саду</t>
  </si>
  <si>
    <t>Низкий процент исполнения на создание новых мест в общеобразовательных организациях связан с расторжением контракта с первой подрядной организацией ООО «РусСтрой» и поздним заключением нового контракта.
Низкое исполнение по объекту "Строительство столовой муниципального бюджетного общеобразовательного учреждения «Мглинская СОШ № 1» по адресу: площадь Советская города Мглина Брянской области" связано с нарушением сроков исполнения строительно-монтажных работ по условиям контракта.
По объекту "Строительство спортзала размерами 12х24м, пристроенного к зданию муниципального общеобразовательного учреждения СОШ № 5 город Сельцо по адресу: Брянская область, город Сельцо, ул. Школьная, д. 25" низкий процент исполнения связан с тем, что работы приостановлены, осуществляется корректировка проектно-сметной документации</t>
  </si>
  <si>
    <t>Низкий процент исполнения по объекту культурного наследия (здание техникума, в котором учился Г.Н. Скоробогатый) с приспособлением для современного использования (здание государственного автономного учреждения дополнительного образования «Клинцовский детский технопарк «Кванториум»)» связан с необходимостью корректировки проектно-сметной документации в связи с высокой степенью аварийности здания.
Низкое исполнение бюджетных ассигнований на государственную поддержку отрасли культуры связано с нарушением срока завершения работ подрядной организацией по реконструкции здания муниципального бюджетного учреждения детского образования «Детская школа искусств №10» по адресу: город Брянск, ул. Б. Хмельницкого, д. 79</t>
  </si>
  <si>
    <t>Уменьшение бюджетных ассигнований на вовлечение детей и молодежи в возрасте до 35 лет в социально активную деятельность через увеличение охвата патриотическими проектами</t>
  </si>
  <si>
    <t>Увеличение бюджетных ассигнований на осуществление отдельных полномочий в сфере образования</t>
  </si>
  <si>
    <t>Низкое исполнение на создание и (или) модернизацию инфраструктуры в сфере культуры региональной (муниципальной) собственности связано с тем, что по объекту "Строительство Центра культурного развития по адресу: Россия, Брянская область, город Почеп, ул. Злынковская, участок 6" работы приостановлены, осуществляется корректировка проектно-сметной документации</t>
  </si>
  <si>
    <t>Увеличение бюджетных ассигнований на достижение показателей деятельности органов исполнительной власти субъектов Российской Федерации, а также на проведение мероприятий, связанных с обеспечением безопасности населения</t>
  </si>
  <si>
    <t>Низкий процент исполнения по объекту "Областная инфекционная больница с центром профилактики и борьбы со СПИД государственного бюджетного учреждения здравоохранения «Брянская областная инфекционная больница» на 120 коек и 200 посещений в смену" обусловлен поздними сроками оформления земельного участка и началом разработки проектно-сметной документации.
По объекту "Административно-морфологический корпус государственного бюджетного учреждения здравоохранения «Брянское областное бюро судебно-медицинской экспертизы" низкий процент исполнения выделенных средств связан с отставанием подрядчика от графика выполнения работ.
Бюджетные ассигнования на 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не освоены ввиду отсутствия заявок от медицинских организаций</t>
  </si>
  <si>
    <t>Дополнительно выделены бюджетные ассигнования на меры социальной поддержки в части лекарственного обеспечения при амбулаторном лечении граждан, а также федеральных средств на реализацию региональных проектов модернизации первичного звена здравоохранения</t>
  </si>
  <si>
    <t>Низкий процент исполнения по резервному фонду Правительства Брянской области в связи со снижением численности фактически эвакуированных граждан, находящихся в пунктах временного размещения</t>
  </si>
  <si>
    <t>Низкое исполнение на приобретение в государственную собственность квартир для обеспечения жильем врачей государственных учреждений здравоохранения Брянской области связано с отсутствием заявок медицинских организаций на предоставление субсидий на покупку жилья медицинским работникам</t>
  </si>
  <si>
    <t>Увеличение бюджетных ассигнований на обеспечение жильем медицинских работников государственных учреждений здравоохранения Брянской области</t>
  </si>
  <si>
    <t>Увеличение бюджетных ассигнований на социальные выплаты (единовременная денежная выплата при поступлении на военную службу по контракту, при призыве на военную службу по мобилизации, 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и другие)</t>
  </si>
  <si>
    <t>Неиспользованные в 2024 году законтрактованные средства на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планируется перенести на 2025 год</t>
  </si>
  <si>
    <t>Уменьшение федеральных ассигнований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</si>
  <si>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Изменение классификации по федеральным ассигнования на оказание государственной социальной помощи на основании социального контракта отдельным категориям граждан</t>
  </si>
  <si>
    <t>Дополнительно выделены бюджетные ассигнования на проведение ремонта спортивных сооружений, поддержку развития лыжного спорта в Брянской области, развитие спортивной инфраструктуры объектов спорта Брянской области</t>
  </si>
  <si>
    <t>Дополнительно выделены бюджетные ассигнования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t>
  </si>
  <si>
    <t>Уменьшение бюджетных ассигнований на поддержку развития лыжного спорта в Брянской области в связи с изменением бюджетной классификации</t>
  </si>
  <si>
    <t>Уменьшение бюджетных ассигнований на обслуживание государственного внутреннего долга Брянской области в связи с экономией по бюджетным обязательствам</t>
  </si>
  <si>
    <t>Увеличение бюджетных ассигнований на достижение показателей деятельности органов исполнительной власти субъектов Российской Федерации, реализацию инициативных проектов, а также в связи с дополнительным выделением средств на поощрение муниципальных управленческих команд приграничных муниципальных образований Брянской области</t>
  </si>
  <si>
    <t xml:space="preserve">Низкий процент исполнения по объекту "Дворец зимних видов спорта в Фокинском районе города Брянска" связан с неудовлетворительными темпами строительства в связи с введением режима контртеррористической операции на территории Брянской области, а также в связи с необходимостью проведения фортификационных мероприятий: трудовые ресурсы и строительная техника были перенаправлены на указанные задачи, что привело к снижению темпов реализации данного объекта.
Неисполнение по объекту спортивно-оздоровительный комплекс в городе Стародубе Брянской области связано с нарушением сроков исполнения строительно-монтажных работ по условиям контракта.
По объекту "Спортивно-оздоровительный комплекс в городе Новозыбкове" низкое освоение бюджетных ассигнований связано с необходимостью осушения земельного участка, а также в связи с неблагоприятными погодными условиями, которые послужили причиной отставания от графика выполнения работ на объекте.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</si>
</sst>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font>
    <font>
      <sz val="8"/>
      <name val="Arial"/>
      <family val="2"/>
      <charset val="204"/>
    </font>
    <font>
      <b/>
      <sz val="15"/>
      <name val="Times New Roman"/>
      <family val="1"/>
      <charset val="204"/>
    </font>
    <font>
      <sz val="12"/>
      <name val="Times New Roman"/>
      <family val="1"/>
      <charset val="204"/>
    </font>
    <font>
      <b/>
      <sz val="12"/>
      <name val="Times New Roman"/>
      <family val="1"/>
      <charset val="204"/>
    </font>
    <font>
      <b/>
      <sz val="11"/>
      <color theme="1"/>
      <name val="Calibri"/>
      <family val="2"/>
    </font>
    <font>
      <sz val="8"/>
      <color rgb="FF000000"/>
      <name val="Arial"/>
    </font>
    <font>
      <sz val="12"/>
      <color theme="1"/>
      <name val="Times New Roman"/>
      <family val="1"/>
      <charset val="204"/>
    </font>
    <font>
      <sz val="12"/>
      <color rgb="FF000000"/>
      <name val="Times New Roman"/>
      <family val="1"/>
      <charset val="204"/>
    </font>
    <font>
      <sz val="10"/>
      <color rgb="FF000000"/>
      <name val="Arial Cyr"/>
    </font>
    <font>
      <sz val="11"/>
      <color theme="1"/>
      <name val="Calibri"/>
      <family val="2"/>
    </font>
    <font>
      <sz val="11"/>
      <name val="Calibri"/>
      <family val="2"/>
      <scheme val="minor"/>
    </font>
    <font>
      <b/>
      <sz val="12"/>
      <color rgb="FF000000"/>
      <name val="Arial Cyr"/>
    </font>
    <font>
      <b/>
      <sz val="10"/>
      <color rgb="FF000000"/>
      <name val="Arial Cyr"/>
    </font>
    <font>
      <sz val="8"/>
      <color rgb="FF000000"/>
      <name val="Arial"/>
      <family val="2"/>
      <charset val="204"/>
    </font>
  </fonts>
  <fills count="7">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rgb="FFCCFFFF"/>
      </patternFill>
    </fill>
    <fill>
      <patternFill patternType="solid">
        <fgColor rgb="FFFFFF99"/>
      </patternFill>
    </fill>
    <fill>
      <patternFill patternType="solid">
        <fgColor rgb="FFC0C0C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bottom style="thin">
        <color indexed="64"/>
      </bottom>
      <diagonal/>
    </border>
  </borders>
  <cellStyleXfs count="34">
    <xf numFmtId="0" fontId="0" fillId="0" borderId="0"/>
    <xf numFmtId="4" fontId="6" fillId="0" borderId="8">
      <alignment horizontal="right"/>
    </xf>
    <xf numFmtId="4" fontId="6" fillId="0" borderId="8">
      <alignment horizontal="right"/>
    </xf>
    <xf numFmtId="0" fontId="9" fillId="0" borderId="9">
      <alignment horizontal="left" vertical="top" wrapText="1"/>
    </xf>
    <xf numFmtId="0" fontId="11" fillId="0" borderId="0"/>
    <xf numFmtId="0" fontId="9" fillId="0" borderId="0">
      <alignment horizontal="left" vertical="top" wrapText="1"/>
    </xf>
    <xf numFmtId="0" fontId="9" fillId="0" borderId="0"/>
    <xf numFmtId="0" fontId="12" fillId="0" borderId="0">
      <alignment horizontal="center" wrapText="1"/>
    </xf>
    <xf numFmtId="0" fontId="12" fillId="0" borderId="0">
      <alignment horizontal="center"/>
    </xf>
    <xf numFmtId="0" fontId="9" fillId="0" borderId="0">
      <alignment wrapText="1"/>
    </xf>
    <xf numFmtId="0" fontId="9" fillId="0" borderId="0">
      <alignment horizontal="right"/>
    </xf>
    <xf numFmtId="0" fontId="9" fillId="0" borderId="10">
      <alignment horizontal="center" vertical="center" wrapText="1"/>
    </xf>
    <xf numFmtId="0" fontId="9" fillId="0" borderId="9">
      <alignment horizontal="center" vertical="center" shrinkToFit="1"/>
    </xf>
    <xf numFmtId="4" fontId="9" fillId="4" borderId="9">
      <alignment horizontal="right" vertical="top" shrinkToFit="1"/>
    </xf>
    <xf numFmtId="0" fontId="13" fillId="0" borderId="11">
      <alignment horizontal="left"/>
    </xf>
    <xf numFmtId="4" fontId="13" fillId="5" borderId="9">
      <alignment horizontal="right" vertical="top" shrinkToFit="1"/>
    </xf>
    <xf numFmtId="0" fontId="9" fillId="0" borderId="12"/>
    <xf numFmtId="0" fontId="9" fillId="0" borderId="0">
      <alignment horizontal="left" wrapText="1"/>
    </xf>
    <xf numFmtId="0" fontId="11" fillId="0" borderId="0"/>
    <xf numFmtId="0" fontId="11" fillId="0" borderId="0"/>
    <xf numFmtId="0" fontId="11" fillId="0" borderId="0"/>
    <xf numFmtId="0" fontId="9" fillId="0" borderId="0"/>
    <xf numFmtId="0" fontId="9" fillId="0" borderId="0"/>
    <xf numFmtId="0" fontId="9" fillId="6" borderId="0"/>
    <xf numFmtId="0" fontId="13" fillId="0" borderId="9">
      <alignment horizontal="left" vertical="top" wrapText="1"/>
    </xf>
    <xf numFmtId="0" fontId="9" fillId="6" borderId="0">
      <alignment horizontal="center"/>
    </xf>
    <xf numFmtId="4" fontId="9" fillId="0" borderId="9">
      <alignment horizontal="right" vertical="top" shrinkToFit="1"/>
    </xf>
    <xf numFmtId="4" fontId="9" fillId="0" borderId="0">
      <alignment horizontal="right" shrinkToFit="1"/>
    </xf>
    <xf numFmtId="0" fontId="10" fillId="0" borderId="0"/>
    <xf numFmtId="4" fontId="14" fillId="0" borderId="8">
      <alignment horizontal="right"/>
    </xf>
    <xf numFmtId="4" fontId="14" fillId="0" borderId="8">
      <alignment horizontal="right"/>
    </xf>
    <xf numFmtId="0" fontId="11" fillId="0" borderId="0"/>
    <xf numFmtId="0" fontId="11" fillId="0" borderId="0"/>
    <xf numFmtId="0" fontId="11" fillId="0" borderId="0"/>
  </cellStyleXfs>
  <cellXfs count="68">
    <xf numFmtId="0" fontId="0" fillId="0" borderId="0" xfId="0" applyBorder="1"/>
    <xf numFmtId="0" fontId="5" fillId="0" borderId="0" xfId="0" applyFont="1" applyBorder="1"/>
    <xf numFmtId="0" fontId="0" fillId="0" borderId="0" xfId="0" applyBorder="1"/>
    <xf numFmtId="0" fontId="0" fillId="0" borderId="0" xfId="0"/>
    <xf numFmtId="0" fontId="1" fillId="2" borderId="0" xfId="0"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0" fillId="0" borderId="0" xfId="0" applyFont="1" applyBorder="1"/>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center"/>
    </xf>
    <xf numFmtId="49" fontId="3" fillId="2" borderId="1" xfId="0" applyNumberFormat="1" applyFont="1" applyFill="1" applyBorder="1" applyAlignment="1">
      <alignment horizontal="center"/>
    </xf>
    <xf numFmtId="4" fontId="3" fillId="2" borderId="1" xfId="0" applyNumberFormat="1" applyFont="1" applyFill="1" applyBorder="1" applyAlignment="1">
      <alignment horizontal="right"/>
    </xf>
    <xf numFmtId="0" fontId="0" fillId="0" borderId="0" xfId="0" applyBorder="1"/>
    <xf numFmtId="4"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7" fillId="3" borderId="1" xfId="0" applyFont="1" applyFill="1" applyBorder="1" applyAlignment="1">
      <alignment wrapText="1"/>
    </xf>
    <xf numFmtId="0" fontId="8" fillId="0" borderId="9"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0" fillId="0" borderId="0" xfId="0" applyBorder="1"/>
    <xf numFmtId="0" fontId="7"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0" fillId="0" borderId="0" xfId="0" applyBorder="1"/>
    <xf numFmtId="0" fontId="0" fillId="0" borderId="0" xfId="0" applyBorder="1"/>
    <xf numFmtId="0" fontId="8" fillId="0" borderId="9" xfId="0" quotePrefix="1"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xf numFmtId="0" fontId="0" fillId="0" borderId="0" xfId="0" applyBorder="1"/>
    <xf numFmtId="0" fontId="8" fillId="0" borderId="1" xfId="0"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xf numFmtId="0" fontId="8" fillId="0" borderId="1" xfId="0" applyNumberFormat="1" applyFont="1" applyFill="1" applyBorder="1" applyAlignment="1">
      <alignment vertical="center" wrapText="1"/>
    </xf>
    <xf numFmtId="164" fontId="3" fillId="2" borderId="1" xfId="0" applyNumberFormat="1" applyFont="1" applyFill="1" applyBorder="1" applyAlignment="1"/>
    <xf numFmtId="4" fontId="3" fillId="2" borderId="1" xfId="0" applyNumberFormat="1" applyFont="1" applyFill="1" applyBorder="1" applyAlignment="1"/>
    <xf numFmtId="0" fontId="3" fillId="2" borderId="1" xfId="0" applyFont="1" applyFill="1" applyBorder="1" applyAlignment="1">
      <alignment vertical="center" wrapText="1"/>
    </xf>
    <xf numFmtId="0" fontId="8" fillId="0" borderId="9" xfId="0" applyNumberFormat="1" applyFont="1" applyFill="1" applyBorder="1" applyAlignment="1">
      <alignment horizontal="left" vertical="top"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3" fillId="0" borderId="9" xfId="4"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8" fillId="0" borderId="17" xfId="0" applyNumberFormat="1" applyFont="1" applyFill="1" applyBorder="1" applyAlignment="1">
      <alignment horizontal="left" vertical="center" wrapText="1"/>
    </xf>
    <xf numFmtId="4" fontId="3" fillId="2" borderId="3" xfId="0" applyNumberFormat="1" applyFont="1" applyFill="1" applyBorder="1" applyAlignment="1">
      <alignment horizontal="right"/>
    </xf>
    <xf numFmtId="4" fontId="3" fillId="2" borderId="2" xfId="0" applyNumberFormat="1" applyFont="1" applyFill="1" applyBorder="1" applyAlignment="1">
      <alignment horizontal="right"/>
    </xf>
    <xf numFmtId="164" fontId="3" fillId="2" borderId="3" xfId="0" applyNumberFormat="1" applyFont="1" applyFill="1" applyBorder="1" applyAlignment="1">
      <alignment horizontal="right"/>
    </xf>
    <xf numFmtId="164" fontId="3" fillId="2" borderId="2" xfId="0" applyNumberFormat="1" applyFont="1" applyFill="1" applyBorder="1" applyAlignment="1">
      <alignment horizontal="right"/>
    </xf>
    <xf numFmtId="164" fontId="3" fillId="2" borderId="14" xfId="0" applyNumberFormat="1" applyFont="1" applyFill="1" applyBorder="1" applyAlignment="1">
      <alignment horizontal="right"/>
    </xf>
    <xf numFmtId="164" fontId="3" fillId="2" borderId="15" xfId="0" applyNumberFormat="1" applyFont="1" applyFill="1" applyBorder="1" applyAlignment="1">
      <alignment horizontal="right"/>
    </xf>
    <xf numFmtId="0" fontId="3" fillId="0" borderId="16"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0" fontId="0" fillId="0" borderId="0" xfId="0" applyBorder="1"/>
    <xf numFmtId="0" fontId="3" fillId="0" borderId="0" xfId="0" applyFont="1" applyBorder="1" applyAlignment="1">
      <alignment horizontal="right" vertic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49" fontId="3" fillId="2" borderId="3" xfId="0" applyNumberFormat="1" applyFont="1" applyFill="1" applyBorder="1" applyAlignment="1">
      <alignment horizontal="center"/>
    </xf>
    <xf numFmtId="49" fontId="3" fillId="2" borderId="2" xfId="0" applyNumberFormat="1" applyFont="1" applyFill="1" applyBorder="1" applyAlignment="1">
      <alignment horizontal="center"/>
    </xf>
    <xf numFmtId="0" fontId="2" fillId="0" borderId="0" xfId="0" applyFont="1" applyFill="1" applyAlignment="1">
      <alignment horizontal="center" vertical="center" wrapText="1"/>
    </xf>
    <xf numFmtId="0" fontId="3" fillId="0" borderId="5" xfId="0" applyFont="1" applyBorder="1" applyAlignment="1">
      <alignment horizontal="right" vertical="center"/>
    </xf>
  </cellXfs>
  <cellStyles count="34">
    <cellStyle name="br" xfId="20"/>
    <cellStyle name="br 2" xfId="33"/>
    <cellStyle name="col" xfId="19"/>
    <cellStyle name="col 2" xfId="32"/>
    <cellStyle name="style0" xfId="21"/>
    <cellStyle name="td" xfId="22"/>
    <cellStyle name="tr" xfId="18"/>
    <cellStyle name="tr 2" xfId="31"/>
    <cellStyle name="xl105" xfId="1"/>
    <cellStyle name="xl105 2" xfId="29"/>
    <cellStyle name="xl21" xfId="23"/>
    <cellStyle name="xl22" xfId="11"/>
    <cellStyle name="xl23" xfId="12"/>
    <cellStyle name="xl24" xfId="14"/>
    <cellStyle name="xl25" xfId="16"/>
    <cellStyle name="xl26" xfId="5"/>
    <cellStyle name="xl27" xfId="7"/>
    <cellStyle name="xl28" xfId="8"/>
    <cellStyle name="xl29" xfId="9"/>
    <cellStyle name="xl30" xfId="10"/>
    <cellStyle name="xl31" xfId="15"/>
    <cellStyle name="xl32" xfId="6"/>
    <cellStyle name="xl33" xfId="17"/>
    <cellStyle name="xl34" xfId="3"/>
    <cellStyle name="xl35" xfId="24"/>
    <cellStyle name="xl36" xfId="13"/>
    <cellStyle name="xl37" xfId="25"/>
    <cellStyle name="xl38" xfId="26"/>
    <cellStyle name="xl39" xfId="27"/>
    <cellStyle name="xl96" xfId="2"/>
    <cellStyle name="xl96 2" xfId="30"/>
    <cellStyle name="Обычный" xfId="0" builtinId="0"/>
    <cellStyle name="Обычный 2" xfId="4"/>
    <cellStyle name="Обычный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86"/>
  <sheetViews>
    <sheetView tabSelected="1" view="pageBreakPreview" topLeftCell="A71" zoomScaleNormal="100" zoomScaleSheetLayoutView="100" workbookViewId="0">
      <selection activeCell="I74" sqref="I74"/>
    </sheetView>
  </sheetViews>
  <sheetFormatPr defaultRowHeight="14.4" x14ac:dyDescent="0.3"/>
  <cols>
    <col min="1" max="1" width="41.6640625" customWidth="1"/>
    <col min="2" max="2" width="6.88671875" customWidth="1"/>
    <col min="3" max="3" width="19.88671875" style="14" customWidth="1"/>
    <col min="4" max="5" width="19.88671875" customWidth="1"/>
    <col min="6" max="6" width="13.5546875" customWidth="1"/>
    <col min="7" max="7" width="13.44140625" customWidth="1"/>
    <col min="8" max="8" width="44.44140625" customWidth="1"/>
    <col min="9" max="9" width="45.33203125" customWidth="1"/>
  </cols>
  <sheetData>
    <row r="1" spans="1:9" x14ac:dyDescent="0.3">
      <c r="A1" s="50"/>
      <c r="B1" s="50"/>
      <c r="C1" s="50"/>
      <c r="D1" s="50"/>
      <c r="E1" s="50"/>
    </row>
    <row r="2" spans="1:9" s="3" customFormat="1" ht="40.5" customHeight="1" x14ac:dyDescent="0.3">
      <c r="A2" s="66" t="s">
        <v>177</v>
      </c>
      <c r="B2" s="66"/>
      <c r="C2" s="66"/>
      <c r="D2" s="66"/>
      <c r="E2" s="66"/>
      <c r="F2" s="66"/>
      <c r="G2" s="66"/>
      <c r="H2" s="66"/>
      <c r="I2" s="66"/>
    </row>
    <row r="3" spans="1:9" s="3" customFormat="1" ht="15.6" x14ac:dyDescent="0.3">
      <c r="A3" s="4"/>
      <c r="B3" s="4"/>
      <c r="C3" s="4"/>
      <c r="D3" s="51"/>
      <c r="E3" s="51"/>
      <c r="F3" s="67" t="s">
        <v>147</v>
      </c>
      <c r="G3" s="67"/>
      <c r="H3" s="67"/>
      <c r="I3" s="67"/>
    </row>
    <row r="4" spans="1:9" s="3" customFormat="1" ht="23.4" customHeight="1" x14ac:dyDescent="0.3">
      <c r="A4" s="57" t="s">
        <v>144</v>
      </c>
      <c r="B4" s="57" t="s">
        <v>145</v>
      </c>
      <c r="C4" s="52" t="s">
        <v>178</v>
      </c>
      <c r="D4" s="52" t="s">
        <v>150</v>
      </c>
      <c r="E4" s="52" t="s">
        <v>179</v>
      </c>
      <c r="F4" s="60" t="s">
        <v>156</v>
      </c>
      <c r="G4" s="61"/>
      <c r="H4" s="52" t="s">
        <v>159</v>
      </c>
      <c r="I4" s="52" t="s">
        <v>160</v>
      </c>
    </row>
    <row r="5" spans="1:9" s="3" customFormat="1" ht="56.25" customHeight="1" x14ac:dyDescent="0.3">
      <c r="A5" s="58"/>
      <c r="B5" s="58"/>
      <c r="C5" s="53"/>
      <c r="D5" s="53"/>
      <c r="E5" s="53"/>
      <c r="F5" s="52" t="s">
        <v>157</v>
      </c>
      <c r="G5" s="52" t="s">
        <v>158</v>
      </c>
      <c r="H5" s="53"/>
      <c r="I5" s="53"/>
    </row>
    <row r="6" spans="1:9" s="3" customFormat="1" ht="31.5" customHeight="1" x14ac:dyDescent="0.3">
      <c r="A6" s="59"/>
      <c r="B6" s="59"/>
      <c r="C6" s="54"/>
      <c r="D6" s="54"/>
      <c r="E6" s="54"/>
      <c r="F6" s="54"/>
      <c r="G6" s="54"/>
      <c r="H6" s="54"/>
      <c r="I6" s="54"/>
    </row>
    <row r="7" spans="1:9" ht="31.2" x14ac:dyDescent="0.3">
      <c r="A7" s="10" t="s">
        <v>100</v>
      </c>
      <c r="B7" s="11" t="s">
        <v>6</v>
      </c>
      <c r="C7" s="5">
        <f>C8+C9+C10+C11+C12+C13+C14+C15</f>
        <v>2780092787.6400003</v>
      </c>
      <c r="D7" s="5">
        <f t="shared" ref="D7:E7" si="0">D8+D9+D10+D11+D12+D13+D14+D15</f>
        <v>5907118823.5999994</v>
      </c>
      <c r="E7" s="5">
        <f t="shared" si="0"/>
        <v>2934401833.77</v>
      </c>
      <c r="F7" s="6">
        <f>E7/C7*100</f>
        <v>105.55049985439484</v>
      </c>
      <c r="G7" s="6">
        <f>E7/D7*100</f>
        <v>49.675686597779922</v>
      </c>
      <c r="H7" s="9"/>
      <c r="I7" s="18"/>
    </row>
    <row r="8" spans="1:9" ht="62.4" x14ac:dyDescent="0.3">
      <c r="A8" s="9" t="s">
        <v>134</v>
      </c>
      <c r="B8" s="12" t="s">
        <v>41</v>
      </c>
      <c r="C8" s="13">
        <v>7713701</v>
      </c>
      <c r="D8" s="13">
        <v>7713701</v>
      </c>
      <c r="E8" s="13">
        <v>7018507.71</v>
      </c>
      <c r="F8" s="7">
        <f>E8/C8*100</f>
        <v>90.987552019452139</v>
      </c>
      <c r="G8" s="7">
        <f>E8/D8*100</f>
        <v>90.987552019452139</v>
      </c>
      <c r="H8" s="18" t="s">
        <v>151</v>
      </c>
      <c r="I8" s="18" t="s">
        <v>151</v>
      </c>
    </row>
    <row r="9" spans="1:9" ht="78" x14ac:dyDescent="0.3">
      <c r="A9" s="9" t="s">
        <v>89</v>
      </c>
      <c r="B9" s="12" t="s">
        <v>54</v>
      </c>
      <c r="C9" s="13">
        <v>187028665</v>
      </c>
      <c r="D9" s="13">
        <v>197774788</v>
      </c>
      <c r="E9" s="13">
        <v>191456464.75</v>
      </c>
      <c r="F9" s="7">
        <f t="shared" ref="F9:F75" si="1">E9/C9*100</f>
        <v>102.36744445029322</v>
      </c>
      <c r="G9" s="7">
        <f t="shared" ref="G9:G75" si="2">E9/D9*100</f>
        <v>96.805293883060557</v>
      </c>
      <c r="H9" s="17"/>
      <c r="I9" s="17"/>
    </row>
    <row r="10" spans="1:9" ht="85.8" customHeight="1" x14ac:dyDescent="0.3">
      <c r="A10" s="9" t="s">
        <v>18</v>
      </c>
      <c r="B10" s="12" t="s">
        <v>71</v>
      </c>
      <c r="C10" s="13">
        <v>361705966</v>
      </c>
      <c r="D10" s="13">
        <v>435476268</v>
      </c>
      <c r="E10" s="13">
        <v>417645570.05000001</v>
      </c>
      <c r="F10" s="7">
        <f t="shared" si="1"/>
        <v>115.46549111938064</v>
      </c>
      <c r="G10" s="7">
        <f t="shared" si="2"/>
        <v>95.905471948703308</v>
      </c>
      <c r="H10" s="18" t="s">
        <v>162</v>
      </c>
      <c r="I10" s="17"/>
    </row>
    <row r="11" spans="1:9" ht="46.8" x14ac:dyDescent="0.3">
      <c r="A11" s="9" t="s">
        <v>30</v>
      </c>
      <c r="B11" s="12" t="s">
        <v>87</v>
      </c>
      <c r="C11" s="13">
        <v>348061681</v>
      </c>
      <c r="D11" s="13">
        <v>400414160.99000001</v>
      </c>
      <c r="E11" s="13">
        <v>387138297.61000001</v>
      </c>
      <c r="F11" s="7">
        <f t="shared" si="1"/>
        <v>111.22692291140201</v>
      </c>
      <c r="G11" s="7">
        <f t="shared" si="2"/>
        <v>96.684467066005809</v>
      </c>
      <c r="H11" s="31" t="s">
        <v>180</v>
      </c>
      <c r="I11" s="17"/>
    </row>
    <row r="12" spans="1:9" ht="62.4" x14ac:dyDescent="0.3">
      <c r="A12" s="9" t="s">
        <v>80</v>
      </c>
      <c r="B12" s="12" t="s">
        <v>104</v>
      </c>
      <c r="C12" s="13">
        <v>162499241</v>
      </c>
      <c r="D12" s="13">
        <v>168644232.88</v>
      </c>
      <c r="E12" s="13">
        <v>164708235.40000001</v>
      </c>
      <c r="F12" s="7">
        <f t="shared" si="1"/>
        <v>101.35938751861617</v>
      </c>
      <c r="G12" s="7">
        <f t="shared" si="2"/>
        <v>97.666094231161367</v>
      </c>
      <c r="H12" s="17"/>
      <c r="I12" s="17"/>
    </row>
    <row r="13" spans="1:9" ht="31.2" x14ac:dyDescent="0.3">
      <c r="A13" s="9" t="s">
        <v>11</v>
      </c>
      <c r="B13" s="12" t="s">
        <v>117</v>
      </c>
      <c r="C13" s="13">
        <v>306827039</v>
      </c>
      <c r="D13" s="13">
        <v>310958091</v>
      </c>
      <c r="E13" s="13">
        <v>310548406.63</v>
      </c>
      <c r="F13" s="7">
        <f t="shared" si="1"/>
        <v>101.21285517799492</v>
      </c>
      <c r="G13" s="7">
        <f t="shared" si="2"/>
        <v>99.868250937390783</v>
      </c>
      <c r="H13" s="17"/>
      <c r="I13" s="17"/>
    </row>
    <row r="14" spans="1:9" ht="124.8" x14ac:dyDescent="0.3">
      <c r="A14" s="9" t="s">
        <v>141</v>
      </c>
      <c r="B14" s="12" t="s">
        <v>122</v>
      </c>
      <c r="C14" s="13">
        <v>270000000</v>
      </c>
      <c r="D14" s="13">
        <v>193663736.34</v>
      </c>
      <c r="E14" s="13">
        <v>0</v>
      </c>
      <c r="F14" s="7">
        <f t="shared" si="1"/>
        <v>0</v>
      </c>
      <c r="G14" s="7">
        <f t="shared" si="2"/>
        <v>0</v>
      </c>
      <c r="H14" s="27" t="s">
        <v>152</v>
      </c>
      <c r="I14" s="27" t="s">
        <v>152</v>
      </c>
    </row>
    <row r="15" spans="1:9" ht="93.6" x14ac:dyDescent="0.3">
      <c r="A15" s="9" t="s">
        <v>97</v>
      </c>
      <c r="B15" s="12" t="s">
        <v>9</v>
      </c>
      <c r="C15" s="13">
        <v>1136256494.6400001</v>
      </c>
      <c r="D15" s="13">
        <v>4192473845.3899999</v>
      </c>
      <c r="E15" s="13">
        <v>1455886351.6199999</v>
      </c>
      <c r="F15" s="7">
        <f t="shared" si="1"/>
        <v>128.13007965083344</v>
      </c>
      <c r="G15" s="7">
        <f t="shared" si="2"/>
        <v>34.72618805292911</v>
      </c>
      <c r="H15" s="18" t="s">
        <v>181</v>
      </c>
      <c r="I15" s="18" t="s">
        <v>182</v>
      </c>
    </row>
    <row r="16" spans="1:9" ht="18.75" customHeight="1" x14ac:dyDescent="0.3">
      <c r="A16" s="10" t="s">
        <v>130</v>
      </c>
      <c r="B16" s="11" t="s">
        <v>131</v>
      </c>
      <c r="C16" s="5">
        <f>C17+C18+C19</f>
        <v>201685914.93000001</v>
      </c>
      <c r="D16" s="5">
        <f t="shared" ref="D16:E16" si="3">D17+D18+D19</f>
        <v>5321311492.04</v>
      </c>
      <c r="E16" s="5">
        <f t="shared" si="3"/>
        <v>3795381717.5700002</v>
      </c>
      <c r="F16" s="6">
        <f t="shared" si="1"/>
        <v>1881.8278504412565</v>
      </c>
      <c r="G16" s="6">
        <f t="shared" si="2"/>
        <v>71.324178696312075</v>
      </c>
      <c r="H16" s="9"/>
      <c r="I16" s="18"/>
    </row>
    <row r="17" spans="1:9" ht="93.6" x14ac:dyDescent="0.3">
      <c r="A17" s="9" t="s">
        <v>128</v>
      </c>
      <c r="B17" s="12" t="s">
        <v>27</v>
      </c>
      <c r="C17" s="13">
        <v>45813700</v>
      </c>
      <c r="D17" s="13">
        <v>61110900</v>
      </c>
      <c r="E17" s="13">
        <v>60373594.119999997</v>
      </c>
      <c r="F17" s="7">
        <f t="shared" si="1"/>
        <v>131.78065539347398</v>
      </c>
      <c r="G17" s="7">
        <f t="shared" si="2"/>
        <v>98.793495301165578</v>
      </c>
      <c r="H17" s="18" t="s">
        <v>183</v>
      </c>
      <c r="I17" s="17"/>
    </row>
    <row r="18" spans="1:9" ht="46.8" x14ac:dyDescent="0.3">
      <c r="A18" s="9" t="s">
        <v>25</v>
      </c>
      <c r="B18" s="12" t="s">
        <v>48</v>
      </c>
      <c r="C18" s="13">
        <v>155872214.93000001</v>
      </c>
      <c r="D18" s="13">
        <v>148521249.78999999</v>
      </c>
      <c r="E18" s="13">
        <v>146038642.61000001</v>
      </c>
      <c r="F18" s="7">
        <f t="shared" si="1"/>
        <v>93.691260290093325</v>
      </c>
      <c r="G18" s="7">
        <f t="shared" si="2"/>
        <v>98.328449845722261</v>
      </c>
      <c r="H18" s="18" t="s">
        <v>184</v>
      </c>
      <c r="I18" s="17"/>
    </row>
    <row r="19" spans="1:9" s="24" customFormat="1" ht="46.8" x14ac:dyDescent="0.3">
      <c r="A19" s="9" t="s">
        <v>163</v>
      </c>
      <c r="B19" s="12" t="s">
        <v>164</v>
      </c>
      <c r="C19" s="13">
        <v>0</v>
      </c>
      <c r="D19" s="13">
        <v>5111679342.25</v>
      </c>
      <c r="E19" s="13">
        <v>3588969480.8400002</v>
      </c>
      <c r="F19" s="7"/>
      <c r="G19" s="7">
        <f t="shared" si="2"/>
        <v>70.21116233124765</v>
      </c>
      <c r="H19" s="18" t="s">
        <v>171</v>
      </c>
      <c r="I19" s="18" t="s">
        <v>151</v>
      </c>
    </row>
    <row r="20" spans="1:9" ht="46.8" x14ac:dyDescent="0.3">
      <c r="A20" s="10" t="s">
        <v>22</v>
      </c>
      <c r="B20" s="11" t="s">
        <v>103</v>
      </c>
      <c r="C20" s="5">
        <f>C21+C22+C23+C24</f>
        <v>1196616700</v>
      </c>
      <c r="D20" s="5">
        <f>D21+D22+D23+D24</f>
        <v>1581408503.4099998</v>
      </c>
      <c r="E20" s="5">
        <f>E21+E22+E23+E24</f>
        <v>1541064288.28</v>
      </c>
      <c r="F20" s="6">
        <f t="shared" si="1"/>
        <v>128.78512294538427</v>
      </c>
      <c r="G20" s="6">
        <f t="shared" si="2"/>
        <v>97.448842911682505</v>
      </c>
      <c r="H20" s="9"/>
      <c r="I20" s="18"/>
    </row>
    <row r="21" spans="1:9" s="24" customFormat="1" ht="93.6" x14ac:dyDescent="0.3">
      <c r="A21" s="9" t="s">
        <v>165</v>
      </c>
      <c r="B21" s="12" t="s">
        <v>166</v>
      </c>
      <c r="C21" s="13">
        <v>240000</v>
      </c>
      <c r="D21" s="13">
        <v>5402642.4100000001</v>
      </c>
      <c r="E21" s="13">
        <v>5401809.4100000001</v>
      </c>
      <c r="F21" s="7">
        <f t="shared" si="1"/>
        <v>2250.7539208333333</v>
      </c>
      <c r="G21" s="7">
        <f t="shared" si="2"/>
        <v>99.984581618830475</v>
      </c>
      <c r="H21" s="18" t="s">
        <v>185</v>
      </c>
      <c r="I21" s="17"/>
    </row>
    <row r="22" spans="1:9" ht="78" x14ac:dyDescent="0.3">
      <c r="A22" s="9" t="s">
        <v>161</v>
      </c>
      <c r="B22" s="12" t="s">
        <v>51</v>
      </c>
      <c r="C22" s="13">
        <v>738675258</v>
      </c>
      <c r="D22" s="13">
        <v>914874935.30999994</v>
      </c>
      <c r="E22" s="13">
        <v>905098287.66999996</v>
      </c>
      <c r="F22" s="7">
        <f t="shared" si="1"/>
        <v>122.52993150475875</v>
      </c>
      <c r="G22" s="7">
        <f t="shared" si="2"/>
        <v>98.931367855576099</v>
      </c>
      <c r="H22" s="18" t="s">
        <v>186</v>
      </c>
      <c r="I22" s="17"/>
    </row>
    <row r="23" spans="1:9" ht="124.8" x14ac:dyDescent="0.3">
      <c r="A23" s="9" t="s">
        <v>84</v>
      </c>
      <c r="B23" s="12" t="s">
        <v>69</v>
      </c>
      <c r="C23" s="13">
        <v>2200000</v>
      </c>
      <c r="D23" s="13">
        <v>770000</v>
      </c>
      <c r="E23" s="13">
        <v>770000</v>
      </c>
      <c r="F23" s="7">
        <f t="shared" si="1"/>
        <v>35</v>
      </c>
      <c r="G23" s="7">
        <f t="shared" si="2"/>
        <v>100</v>
      </c>
      <c r="H23" s="18" t="s">
        <v>172</v>
      </c>
      <c r="I23" s="17"/>
    </row>
    <row r="24" spans="1:9" ht="46.8" x14ac:dyDescent="0.3">
      <c r="A24" s="9" t="s">
        <v>113</v>
      </c>
      <c r="B24" s="12" t="s">
        <v>111</v>
      </c>
      <c r="C24" s="13">
        <v>455501442</v>
      </c>
      <c r="D24" s="13">
        <v>660360925.69000006</v>
      </c>
      <c r="E24" s="13">
        <v>629794191.20000005</v>
      </c>
      <c r="F24" s="7">
        <f t="shared" si="1"/>
        <v>138.2639291842242</v>
      </c>
      <c r="G24" s="7">
        <f t="shared" si="2"/>
        <v>95.371207880287372</v>
      </c>
      <c r="H24" s="23" t="s">
        <v>187</v>
      </c>
      <c r="I24" s="17"/>
    </row>
    <row r="25" spans="1:9" ht="15.6" x14ac:dyDescent="0.3">
      <c r="A25" s="10" t="s">
        <v>132</v>
      </c>
      <c r="B25" s="11" t="s">
        <v>73</v>
      </c>
      <c r="C25" s="5">
        <f>C26+C27+C28+C29+C30+C31+C32+C33+C34+C35</f>
        <v>20239453270.990002</v>
      </c>
      <c r="D25" s="5">
        <f>D26+D27+D28+D29+D30+D31+D32+D33+D34+D35</f>
        <v>23650296434.869999</v>
      </c>
      <c r="E25" s="5">
        <f>E26+E27+E28+E29+E30+E31+E32+E33+E34+E35</f>
        <v>23286976792.919998</v>
      </c>
      <c r="F25" s="6">
        <f t="shared" si="1"/>
        <v>115.05734113034629</v>
      </c>
      <c r="G25" s="6">
        <f t="shared" si="2"/>
        <v>98.463783982790503</v>
      </c>
      <c r="H25" s="9"/>
      <c r="I25" s="18"/>
    </row>
    <row r="26" spans="1:9" ht="20.399999999999999" customHeight="1" x14ac:dyDescent="0.3">
      <c r="A26" s="9" t="s">
        <v>108</v>
      </c>
      <c r="B26" s="12" t="s">
        <v>85</v>
      </c>
      <c r="C26" s="13">
        <v>307148970.99000001</v>
      </c>
      <c r="D26" s="13">
        <v>306450755.70999998</v>
      </c>
      <c r="E26" s="13">
        <v>294244513.17000002</v>
      </c>
      <c r="F26" s="7">
        <f t="shared" si="1"/>
        <v>95.798632247275179</v>
      </c>
      <c r="G26" s="7">
        <f t="shared" si="2"/>
        <v>96.016899187694946</v>
      </c>
      <c r="H26" s="17"/>
      <c r="I26" s="17"/>
    </row>
    <row r="27" spans="1:9" s="25" customFormat="1" ht="62.4" x14ac:dyDescent="0.3">
      <c r="A27" s="9" t="s">
        <v>170</v>
      </c>
      <c r="B27" s="12" t="s">
        <v>169</v>
      </c>
      <c r="C27" s="13">
        <v>35800000</v>
      </c>
      <c r="D27" s="13">
        <v>1450000000</v>
      </c>
      <c r="E27" s="13">
        <v>1414186085.25</v>
      </c>
      <c r="F27" s="7">
        <f t="shared" si="1"/>
        <v>3950.2404615921791</v>
      </c>
      <c r="G27" s="7">
        <f t="shared" si="2"/>
        <v>97.530074844827581</v>
      </c>
      <c r="H27" s="30" t="s">
        <v>188</v>
      </c>
      <c r="I27" s="17"/>
    </row>
    <row r="28" spans="1:9" ht="46.8" x14ac:dyDescent="0.3">
      <c r="A28" s="35" t="s">
        <v>38</v>
      </c>
      <c r="B28" s="12" t="s">
        <v>140</v>
      </c>
      <c r="C28" s="34">
        <v>700000</v>
      </c>
      <c r="D28" s="34">
        <v>664100</v>
      </c>
      <c r="E28" s="34">
        <v>664100</v>
      </c>
      <c r="F28" s="33">
        <f t="shared" si="1"/>
        <v>94.871428571428567</v>
      </c>
      <c r="G28" s="33">
        <f t="shared" si="2"/>
        <v>100</v>
      </c>
      <c r="H28" s="32" t="s">
        <v>189</v>
      </c>
      <c r="I28" s="17"/>
    </row>
    <row r="29" spans="1:9" ht="20.399999999999999" customHeight="1" x14ac:dyDescent="0.3">
      <c r="A29" s="9" t="s">
        <v>56</v>
      </c>
      <c r="B29" s="12" t="s">
        <v>2</v>
      </c>
      <c r="C29" s="13">
        <v>7613678386.4899998</v>
      </c>
      <c r="D29" s="13">
        <v>7858289390.8599997</v>
      </c>
      <c r="E29" s="13">
        <v>7815680616.3400002</v>
      </c>
      <c r="F29" s="7">
        <f t="shared" si="1"/>
        <v>102.65314897209792</v>
      </c>
      <c r="G29" s="7">
        <f t="shared" si="2"/>
        <v>99.457785627371294</v>
      </c>
      <c r="H29" s="17"/>
      <c r="I29" s="17"/>
    </row>
    <row r="30" spans="1:9" ht="46.8" x14ac:dyDescent="0.3">
      <c r="A30" s="9" t="s">
        <v>95</v>
      </c>
      <c r="B30" s="12" t="s">
        <v>16</v>
      </c>
      <c r="C30" s="13">
        <v>5743000</v>
      </c>
      <c r="D30" s="13">
        <v>656300</v>
      </c>
      <c r="E30" s="13">
        <v>656282.39</v>
      </c>
      <c r="F30" s="7">
        <f t="shared" si="1"/>
        <v>11.427518544314818</v>
      </c>
      <c r="G30" s="7">
        <f t="shared" si="2"/>
        <v>99.997316775864704</v>
      </c>
      <c r="H30" s="18" t="s">
        <v>190</v>
      </c>
      <c r="I30" s="17"/>
    </row>
    <row r="31" spans="1:9" ht="21" customHeight="1" x14ac:dyDescent="0.3">
      <c r="A31" s="9" t="s">
        <v>118</v>
      </c>
      <c r="B31" s="12" t="s">
        <v>37</v>
      </c>
      <c r="C31" s="13">
        <v>727139917</v>
      </c>
      <c r="D31" s="13">
        <v>749525624</v>
      </c>
      <c r="E31" s="13">
        <v>744360160.67999995</v>
      </c>
      <c r="F31" s="7">
        <f t="shared" si="1"/>
        <v>102.36821597568822</v>
      </c>
      <c r="G31" s="7">
        <f t="shared" si="2"/>
        <v>99.310835659969371</v>
      </c>
      <c r="H31" s="17"/>
      <c r="I31" s="17"/>
    </row>
    <row r="32" spans="1:9" ht="268.2" customHeight="1" x14ac:dyDescent="0.3">
      <c r="A32" s="9" t="s">
        <v>35</v>
      </c>
      <c r="B32" s="12" t="s">
        <v>55</v>
      </c>
      <c r="C32" s="13">
        <v>2825976532.3299999</v>
      </c>
      <c r="D32" s="13">
        <v>1995933162.72</v>
      </c>
      <c r="E32" s="13">
        <v>1929141143.4200001</v>
      </c>
      <c r="F32" s="7">
        <f t="shared" si="1"/>
        <v>68.264584696654765</v>
      </c>
      <c r="G32" s="7">
        <f t="shared" si="2"/>
        <v>96.653594391458597</v>
      </c>
      <c r="H32" s="37" t="s">
        <v>191</v>
      </c>
      <c r="I32" s="17"/>
    </row>
    <row r="33" spans="1:9" ht="78" x14ac:dyDescent="0.3">
      <c r="A33" s="9" t="s">
        <v>124</v>
      </c>
      <c r="B33" s="12" t="s">
        <v>66</v>
      </c>
      <c r="C33" s="13">
        <v>7741063454.21</v>
      </c>
      <c r="D33" s="13">
        <v>10416661717.15</v>
      </c>
      <c r="E33" s="13">
        <v>10240637112.209999</v>
      </c>
      <c r="F33" s="7">
        <f t="shared" si="1"/>
        <v>132.28979678031962</v>
      </c>
      <c r="G33" s="7">
        <f t="shared" si="2"/>
        <v>98.310162989643857</v>
      </c>
      <c r="H33" s="31" t="s">
        <v>192</v>
      </c>
      <c r="I33" s="17"/>
    </row>
    <row r="34" spans="1:9" ht="20.399999999999999" customHeight="1" x14ac:dyDescent="0.3">
      <c r="A34" s="9" t="s">
        <v>29</v>
      </c>
      <c r="B34" s="12" t="s">
        <v>23</v>
      </c>
      <c r="C34" s="13">
        <v>61037082</v>
      </c>
      <c r="D34" s="13">
        <v>59581082</v>
      </c>
      <c r="E34" s="13">
        <v>59567912.359999999</v>
      </c>
      <c r="F34" s="7">
        <f t="shared" si="1"/>
        <v>97.592988406621402</v>
      </c>
      <c r="G34" s="7">
        <f t="shared" si="2"/>
        <v>99.977896272511472</v>
      </c>
      <c r="H34" s="17"/>
      <c r="I34" s="17"/>
    </row>
    <row r="35" spans="1:9" ht="171.6" x14ac:dyDescent="0.3">
      <c r="A35" s="9" t="s">
        <v>10</v>
      </c>
      <c r="B35" s="12" t="s">
        <v>57</v>
      </c>
      <c r="C35" s="13">
        <v>921165927.97000003</v>
      </c>
      <c r="D35" s="13">
        <v>812534302.42999995</v>
      </c>
      <c r="E35" s="13">
        <v>787838867.10000002</v>
      </c>
      <c r="F35" s="7">
        <f t="shared" si="1"/>
        <v>85.526270911494024</v>
      </c>
      <c r="G35" s="7">
        <f t="shared" si="2"/>
        <v>96.960690120263877</v>
      </c>
      <c r="H35" s="31" t="s">
        <v>193</v>
      </c>
      <c r="I35" s="17"/>
    </row>
    <row r="36" spans="1:9" ht="31.2" x14ac:dyDescent="0.3">
      <c r="A36" s="10" t="s">
        <v>129</v>
      </c>
      <c r="B36" s="11" t="s">
        <v>45</v>
      </c>
      <c r="C36" s="5">
        <f>C37+C38+C39+C40</f>
        <v>1431296404.47</v>
      </c>
      <c r="D36" s="5">
        <f>D37+D38+D39+D40</f>
        <v>2296895030.77</v>
      </c>
      <c r="E36" s="5">
        <f>E37+E38+E39+E40</f>
        <v>1883508656.54</v>
      </c>
      <c r="F36" s="6">
        <f t="shared" si="1"/>
        <v>131.5945914946563</v>
      </c>
      <c r="G36" s="6">
        <f t="shared" si="2"/>
        <v>82.002382838913704</v>
      </c>
      <c r="H36" s="9"/>
      <c r="I36" s="18"/>
    </row>
    <row r="37" spans="1:9" ht="124.8" x14ac:dyDescent="0.3">
      <c r="A37" s="9" t="s">
        <v>8</v>
      </c>
      <c r="B37" s="12" t="s">
        <v>63</v>
      </c>
      <c r="C37" s="13">
        <v>75870376.909999996</v>
      </c>
      <c r="D37" s="13">
        <v>239546943.13999999</v>
      </c>
      <c r="E37" s="13">
        <v>211638112.31</v>
      </c>
      <c r="F37" s="7">
        <f t="shared" si="1"/>
        <v>278.94696313562838</v>
      </c>
      <c r="G37" s="7">
        <f t="shared" si="2"/>
        <v>88.349327082128937</v>
      </c>
      <c r="H37" s="26" t="s">
        <v>167</v>
      </c>
      <c r="I37" s="31" t="s">
        <v>194</v>
      </c>
    </row>
    <row r="38" spans="1:9" ht="124.8" x14ac:dyDescent="0.3">
      <c r="A38" s="9" t="s">
        <v>49</v>
      </c>
      <c r="B38" s="12" t="s">
        <v>77</v>
      </c>
      <c r="C38" s="13">
        <v>320017311.57999998</v>
      </c>
      <c r="D38" s="13">
        <v>626930767.60000002</v>
      </c>
      <c r="E38" s="13">
        <v>418875988.20999998</v>
      </c>
      <c r="F38" s="7">
        <f t="shared" si="1"/>
        <v>130.89166524833038</v>
      </c>
      <c r="G38" s="7">
        <f t="shared" si="2"/>
        <v>66.813755179623755</v>
      </c>
      <c r="H38" s="31" t="s">
        <v>195</v>
      </c>
      <c r="I38" s="18" t="s">
        <v>196</v>
      </c>
    </row>
    <row r="39" spans="1:9" ht="159" customHeight="1" x14ac:dyDescent="0.3">
      <c r="A39" s="9" t="s">
        <v>59</v>
      </c>
      <c r="B39" s="12" t="s">
        <v>91</v>
      </c>
      <c r="C39" s="13">
        <v>699915731.51999998</v>
      </c>
      <c r="D39" s="13">
        <v>699740377.98000002</v>
      </c>
      <c r="E39" s="13">
        <v>524554734.06</v>
      </c>
      <c r="F39" s="7">
        <f t="shared" si="1"/>
        <v>74.945412774310654</v>
      </c>
      <c r="G39" s="7">
        <f t="shared" si="2"/>
        <v>74.964193944942366</v>
      </c>
      <c r="H39" s="37" t="s">
        <v>197</v>
      </c>
      <c r="I39" s="37" t="s">
        <v>197</v>
      </c>
    </row>
    <row r="40" spans="1:9" ht="78" x14ac:dyDescent="0.3">
      <c r="A40" s="9" t="s">
        <v>3</v>
      </c>
      <c r="B40" s="12" t="s">
        <v>126</v>
      </c>
      <c r="C40" s="13">
        <v>335492984.45999998</v>
      </c>
      <c r="D40" s="13">
        <v>730676942.04999995</v>
      </c>
      <c r="E40" s="13">
        <v>728439821.96000004</v>
      </c>
      <c r="F40" s="7">
        <f t="shared" si="1"/>
        <v>217.12520252322895</v>
      </c>
      <c r="G40" s="7">
        <f t="shared" si="2"/>
        <v>99.693829110889496</v>
      </c>
      <c r="H40" s="22" t="s">
        <v>198</v>
      </c>
      <c r="I40" s="17"/>
    </row>
    <row r="41" spans="1:9" ht="15.6" x14ac:dyDescent="0.3">
      <c r="A41" s="10" t="s">
        <v>139</v>
      </c>
      <c r="B41" s="11" t="s">
        <v>17</v>
      </c>
      <c r="C41" s="5">
        <f>C42+C43+C44+C45</f>
        <v>1480586191</v>
      </c>
      <c r="D41" s="5">
        <f t="shared" ref="D41:E41" si="4">D42+D43+D44+D45</f>
        <v>1624945889.03</v>
      </c>
      <c r="E41" s="5">
        <f t="shared" si="4"/>
        <v>594921222.80000007</v>
      </c>
      <c r="F41" s="6">
        <f t="shared" si="1"/>
        <v>40.181465045151164</v>
      </c>
      <c r="G41" s="6">
        <f t="shared" si="2"/>
        <v>36.611755924693227</v>
      </c>
      <c r="H41" s="9"/>
      <c r="I41" s="18"/>
    </row>
    <row r="42" spans="1:9" s="21" customFormat="1" ht="113.4" customHeight="1" x14ac:dyDescent="0.3">
      <c r="A42" s="9" t="s">
        <v>155</v>
      </c>
      <c r="B42" s="12" t="s">
        <v>154</v>
      </c>
      <c r="C42" s="13">
        <v>538050</v>
      </c>
      <c r="D42" s="13">
        <v>538050</v>
      </c>
      <c r="E42" s="13">
        <v>233890.25</v>
      </c>
      <c r="F42" s="7">
        <f t="shared" si="1"/>
        <v>43.469984202211691</v>
      </c>
      <c r="G42" s="7">
        <f t="shared" si="2"/>
        <v>43.469984202211691</v>
      </c>
      <c r="H42" s="28" t="s">
        <v>168</v>
      </c>
      <c r="I42" s="28" t="s">
        <v>168</v>
      </c>
    </row>
    <row r="43" spans="1:9" ht="31.2" x14ac:dyDescent="0.3">
      <c r="A43" s="9" t="s">
        <v>50</v>
      </c>
      <c r="B43" s="12" t="s">
        <v>67</v>
      </c>
      <c r="C43" s="13">
        <v>59000</v>
      </c>
      <c r="D43" s="13">
        <v>59000</v>
      </c>
      <c r="E43" s="13">
        <v>59000</v>
      </c>
      <c r="F43" s="7">
        <f t="shared" si="1"/>
        <v>100</v>
      </c>
      <c r="G43" s="7">
        <f t="shared" si="2"/>
        <v>100</v>
      </c>
      <c r="H43" s="17"/>
      <c r="I43" s="17"/>
    </row>
    <row r="44" spans="1:9" ht="78" x14ac:dyDescent="0.3">
      <c r="A44" s="9" t="s">
        <v>110</v>
      </c>
      <c r="B44" s="12" t="s">
        <v>81</v>
      </c>
      <c r="C44" s="13">
        <v>650000</v>
      </c>
      <c r="D44" s="13">
        <v>3280365</v>
      </c>
      <c r="E44" s="13">
        <v>3280364.86</v>
      </c>
      <c r="F44" s="7">
        <f t="shared" si="1"/>
        <v>504.67151692307687</v>
      </c>
      <c r="G44" s="7">
        <f t="shared" si="2"/>
        <v>99.999995732182228</v>
      </c>
      <c r="H44" s="31" t="s">
        <v>199</v>
      </c>
      <c r="I44" s="17"/>
    </row>
    <row r="45" spans="1:9" ht="343.2" x14ac:dyDescent="0.3">
      <c r="A45" s="9" t="s">
        <v>12</v>
      </c>
      <c r="B45" s="12" t="s">
        <v>96</v>
      </c>
      <c r="C45" s="13">
        <v>1479339141</v>
      </c>
      <c r="D45" s="13">
        <v>1621068474.03</v>
      </c>
      <c r="E45" s="13">
        <v>591347967.69000006</v>
      </c>
      <c r="F45" s="7">
        <f t="shared" si="1"/>
        <v>39.973793114827075</v>
      </c>
      <c r="G45" s="7">
        <f t="shared" si="2"/>
        <v>36.478901240975979</v>
      </c>
      <c r="H45" s="38" t="s">
        <v>200</v>
      </c>
      <c r="I45" s="38" t="s">
        <v>200</v>
      </c>
    </row>
    <row r="46" spans="1:9" ht="19.5" customHeight="1" x14ac:dyDescent="0.3">
      <c r="A46" s="10" t="s">
        <v>137</v>
      </c>
      <c r="B46" s="11" t="s">
        <v>138</v>
      </c>
      <c r="C46" s="5">
        <f>C47+C48+C49+C50+C51+C52+C53</f>
        <v>22781803077.879997</v>
      </c>
      <c r="D46" s="5">
        <f>D47+D48+D49+D50+D51+D52+D53</f>
        <v>26033782736.949997</v>
      </c>
      <c r="E46" s="5">
        <f>E47+E48+E49+E50+E51+E52+E53</f>
        <v>24738166326.139999</v>
      </c>
      <c r="F46" s="6">
        <f t="shared" si="1"/>
        <v>108.58739425308937</v>
      </c>
      <c r="G46" s="6">
        <f t="shared" si="2"/>
        <v>95.023326329864787</v>
      </c>
      <c r="H46" s="9"/>
      <c r="I46" s="18"/>
    </row>
    <row r="47" spans="1:9" ht="124.8" x14ac:dyDescent="0.3">
      <c r="A47" s="9" t="s">
        <v>105</v>
      </c>
      <c r="B47" s="12" t="s">
        <v>5</v>
      </c>
      <c r="C47" s="13">
        <v>0</v>
      </c>
      <c r="D47" s="13">
        <v>102435801.69</v>
      </c>
      <c r="E47" s="13">
        <v>58996290.200000003</v>
      </c>
      <c r="F47" s="7"/>
      <c r="G47" s="7">
        <f t="shared" si="2"/>
        <v>57.593428495380586</v>
      </c>
      <c r="H47" s="18" t="s">
        <v>201</v>
      </c>
      <c r="I47" s="18" t="s">
        <v>201</v>
      </c>
    </row>
    <row r="48" spans="1:9" ht="374.4" x14ac:dyDescent="0.3">
      <c r="A48" s="9" t="s">
        <v>83</v>
      </c>
      <c r="B48" s="12" t="s">
        <v>21</v>
      </c>
      <c r="C48" s="13">
        <v>6129622671.6499996</v>
      </c>
      <c r="D48" s="13">
        <v>6995452174.5</v>
      </c>
      <c r="E48" s="13">
        <v>6129705012.21</v>
      </c>
      <c r="F48" s="7">
        <f t="shared" si="1"/>
        <v>100.00134332183906</v>
      </c>
      <c r="G48" s="7">
        <f t="shared" si="2"/>
        <v>87.624142933235348</v>
      </c>
      <c r="H48" s="17"/>
      <c r="I48" s="18" t="s">
        <v>202</v>
      </c>
    </row>
    <row r="49" spans="1:9" ht="312" x14ac:dyDescent="0.3">
      <c r="A49" s="9" t="s">
        <v>148</v>
      </c>
      <c r="B49" s="12" t="s">
        <v>36</v>
      </c>
      <c r="C49" s="13">
        <v>654622171.72000003</v>
      </c>
      <c r="D49" s="13">
        <v>799658110.11000001</v>
      </c>
      <c r="E49" s="13">
        <v>589797056.83000004</v>
      </c>
      <c r="F49" s="7">
        <f t="shared" si="1"/>
        <v>90.097323663866447</v>
      </c>
      <c r="G49" s="7">
        <f t="shared" si="2"/>
        <v>73.756152707419957</v>
      </c>
      <c r="H49" s="18" t="s">
        <v>203</v>
      </c>
      <c r="I49" s="18" t="s">
        <v>203</v>
      </c>
    </row>
    <row r="50" spans="1:9" ht="21" customHeight="1" x14ac:dyDescent="0.3">
      <c r="A50" s="9" t="s">
        <v>19</v>
      </c>
      <c r="B50" s="12" t="s">
        <v>53</v>
      </c>
      <c r="C50" s="13">
        <v>2486311762.27</v>
      </c>
      <c r="D50" s="13">
        <v>2563146843.6700001</v>
      </c>
      <c r="E50" s="13">
        <v>2532152764.3299999</v>
      </c>
      <c r="F50" s="7">
        <f t="shared" si="1"/>
        <v>101.84373507601263</v>
      </c>
      <c r="G50" s="7">
        <f t="shared" si="2"/>
        <v>98.790780192069619</v>
      </c>
      <c r="H50" s="17"/>
      <c r="I50" s="17"/>
    </row>
    <row r="51" spans="1:9" ht="78" x14ac:dyDescent="0.3">
      <c r="A51" s="9" t="s">
        <v>43</v>
      </c>
      <c r="B51" s="12" t="s">
        <v>70</v>
      </c>
      <c r="C51" s="13">
        <v>65180002.979999997</v>
      </c>
      <c r="D51" s="13">
        <v>71284483.049999997</v>
      </c>
      <c r="E51" s="13">
        <v>71231669.079999998</v>
      </c>
      <c r="F51" s="7">
        <f t="shared" si="1"/>
        <v>109.28454406769038</v>
      </c>
      <c r="G51" s="7">
        <f t="shared" si="2"/>
        <v>99.925910986879217</v>
      </c>
      <c r="H51" s="18" t="s">
        <v>173</v>
      </c>
      <c r="I51" s="17"/>
    </row>
    <row r="52" spans="1:9" ht="78" x14ac:dyDescent="0.3">
      <c r="A52" s="9" t="s">
        <v>153</v>
      </c>
      <c r="B52" s="12" t="s">
        <v>99</v>
      </c>
      <c r="C52" s="13">
        <v>47453697.07</v>
      </c>
      <c r="D52" s="13">
        <v>42693208.140000001</v>
      </c>
      <c r="E52" s="13">
        <v>40877510.689999998</v>
      </c>
      <c r="F52" s="7">
        <f t="shared" si="1"/>
        <v>86.141888227803776</v>
      </c>
      <c r="G52" s="7">
        <f t="shared" si="2"/>
        <v>95.747104682210932</v>
      </c>
      <c r="H52" s="18" t="s">
        <v>204</v>
      </c>
      <c r="I52" s="17"/>
    </row>
    <row r="53" spans="1:9" ht="46.8" x14ac:dyDescent="0.3">
      <c r="A53" s="9" t="s">
        <v>39</v>
      </c>
      <c r="B53" s="12" t="s">
        <v>135</v>
      </c>
      <c r="C53" s="13">
        <v>13398612772.190001</v>
      </c>
      <c r="D53" s="13">
        <v>15459112115.790001</v>
      </c>
      <c r="E53" s="13">
        <v>15315406022.799999</v>
      </c>
      <c r="F53" s="7">
        <f t="shared" si="1"/>
        <v>114.30590825483419</v>
      </c>
      <c r="G53" s="7">
        <f t="shared" si="2"/>
        <v>99.070411729253067</v>
      </c>
      <c r="H53" s="39" t="s">
        <v>205</v>
      </c>
      <c r="I53" s="17"/>
    </row>
    <row r="54" spans="1:9" ht="19.5" customHeight="1" x14ac:dyDescent="0.3">
      <c r="A54" s="10" t="s">
        <v>34</v>
      </c>
      <c r="B54" s="11" t="s">
        <v>109</v>
      </c>
      <c r="C54" s="5">
        <f>C55+C56</f>
        <v>1572821931.7</v>
      </c>
      <c r="D54" s="5">
        <f>D55+D56</f>
        <v>1779909668.9400001</v>
      </c>
      <c r="E54" s="5">
        <f>E55+E56</f>
        <v>1445664171.1800001</v>
      </c>
      <c r="F54" s="6">
        <f t="shared" si="1"/>
        <v>91.915311075134852</v>
      </c>
      <c r="G54" s="6">
        <f t="shared" si="2"/>
        <v>81.221210065168364</v>
      </c>
      <c r="H54" s="9"/>
      <c r="I54" s="18"/>
    </row>
    <row r="55" spans="1:9" ht="156" x14ac:dyDescent="0.3">
      <c r="A55" s="9" t="s">
        <v>72</v>
      </c>
      <c r="B55" s="12" t="s">
        <v>125</v>
      </c>
      <c r="C55" s="13">
        <v>1529493960.7</v>
      </c>
      <c r="D55" s="13">
        <v>1697275026.9400001</v>
      </c>
      <c r="E55" s="13">
        <v>1363587372.9000001</v>
      </c>
      <c r="F55" s="7">
        <f t="shared" si="1"/>
        <v>89.152844531398486</v>
      </c>
      <c r="G55" s="7">
        <f t="shared" si="2"/>
        <v>80.339800636694576</v>
      </c>
      <c r="H55" s="18" t="s">
        <v>206</v>
      </c>
      <c r="I55" s="18" t="s">
        <v>206</v>
      </c>
    </row>
    <row r="56" spans="1:9" ht="93.6" x14ac:dyDescent="0.3">
      <c r="A56" s="9" t="s">
        <v>60</v>
      </c>
      <c r="B56" s="12" t="s">
        <v>26</v>
      </c>
      <c r="C56" s="13">
        <v>43327971</v>
      </c>
      <c r="D56" s="13">
        <v>82634642</v>
      </c>
      <c r="E56" s="13">
        <v>82076798.280000001</v>
      </c>
      <c r="F56" s="7">
        <f t="shared" si="1"/>
        <v>189.43143744257029</v>
      </c>
      <c r="G56" s="7">
        <f t="shared" si="2"/>
        <v>99.324927528578144</v>
      </c>
      <c r="H56" s="18" t="s">
        <v>207</v>
      </c>
      <c r="I56" s="17"/>
    </row>
    <row r="57" spans="1:9" ht="15.6" x14ac:dyDescent="0.3">
      <c r="A57" s="10" t="s">
        <v>58</v>
      </c>
      <c r="B57" s="11" t="s">
        <v>79</v>
      </c>
      <c r="C57" s="5">
        <f>C58+C60+C61+C62+C63+C64</f>
        <v>8262346879.0500002</v>
      </c>
      <c r="D57" s="5">
        <f>D58+D60+D61+D62+D63+D64</f>
        <v>11379585533.950001</v>
      </c>
      <c r="E57" s="5">
        <f>E58+E60+E61+E62+E63+E64</f>
        <v>10743080764.849998</v>
      </c>
      <c r="F57" s="6">
        <f t="shared" si="1"/>
        <v>130.02456713709449</v>
      </c>
      <c r="G57" s="6">
        <f t="shared" si="2"/>
        <v>94.40660850783145</v>
      </c>
      <c r="H57" s="9"/>
      <c r="I57" s="18"/>
    </row>
    <row r="58" spans="1:9" s="2" customFormat="1" ht="264" customHeight="1" x14ac:dyDescent="0.3">
      <c r="A58" s="62" t="s">
        <v>47</v>
      </c>
      <c r="B58" s="64" t="s">
        <v>101</v>
      </c>
      <c r="C58" s="42">
        <v>3299210072.8800001</v>
      </c>
      <c r="D58" s="42">
        <v>4677655561.8299999</v>
      </c>
      <c r="E58" s="42">
        <v>4333361087.4099998</v>
      </c>
      <c r="F58" s="44">
        <f t="shared" si="1"/>
        <v>131.34541274079137</v>
      </c>
      <c r="G58" s="46">
        <f t="shared" si="2"/>
        <v>92.639593277678088</v>
      </c>
      <c r="H58" s="48" t="s">
        <v>175</v>
      </c>
      <c r="I58" s="40" t="s">
        <v>208</v>
      </c>
    </row>
    <row r="59" spans="1:9" s="29" customFormat="1" ht="180.6" customHeight="1" x14ac:dyDescent="0.3">
      <c r="A59" s="63"/>
      <c r="B59" s="65"/>
      <c r="C59" s="43"/>
      <c r="D59" s="43"/>
      <c r="E59" s="43"/>
      <c r="F59" s="45"/>
      <c r="G59" s="47"/>
      <c r="H59" s="49"/>
      <c r="I59" s="41"/>
    </row>
    <row r="60" spans="1:9" s="8" customFormat="1" ht="124.8" x14ac:dyDescent="0.3">
      <c r="A60" s="9" t="s">
        <v>88</v>
      </c>
      <c r="B60" s="12" t="s">
        <v>114</v>
      </c>
      <c r="C60" s="13">
        <v>3968774264.8600001</v>
      </c>
      <c r="D60" s="13">
        <v>5199345078.2299995</v>
      </c>
      <c r="E60" s="13">
        <v>5152541526.7399998</v>
      </c>
      <c r="F60" s="7">
        <f t="shared" si="1"/>
        <v>129.82702423670744</v>
      </c>
      <c r="G60" s="7">
        <f t="shared" si="2"/>
        <v>99.099818327389556</v>
      </c>
      <c r="H60" s="19" t="s">
        <v>209</v>
      </c>
      <c r="I60" s="17"/>
    </row>
    <row r="61" spans="1:9" ht="62.4" x14ac:dyDescent="0.3">
      <c r="A61" s="9" t="s">
        <v>93</v>
      </c>
      <c r="B61" s="12" t="s">
        <v>0</v>
      </c>
      <c r="C61" s="13">
        <v>112512113.34999999</v>
      </c>
      <c r="D61" s="13">
        <v>223425332.87</v>
      </c>
      <c r="E61" s="13">
        <v>222999863.02000001</v>
      </c>
      <c r="F61" s="7">
        <f t="shared" si="1"/>
        <v>198.20075934961542</v>
      </c>
      <c r="G61" s="7">
        <f t="shared" si="2"/>
        <v>99.809569557518557</v>
      </c>
      <c r="H61" s="19" t="s">
        <v>174</v>
      </c>
      <c r="I61" s="17"/>
    </row>
    <row r="62" spans="1:9" ht="93.6" x14ac:dyDescent="0.3">
      <c r="A62" s="9" t="s">
        <v>120</v>
      </c>
      <c r="B62" s="12" t="s">
        <v>14</v>
      </c>
      <c r="C62" s="13">
        <v>168291742.27000001</v>
      </c>
      <c r="D62" s="13">
        <v>185935784.66</v>
      </c>
      <c r="E62" s="13">
        <v>172555035.88999999</v>
      </c>
      <c r="F62" s="7">
        <f t="shared" si="1"/>
        <v>102.53327558589305</v>
      </c>
      <c r="G62" s="7">
        <f t="shared" si="2"/>
        <v>92.803564523919974</v>
      </c>
      <c r="H62" s="17"/>
      <c r="I62" s="19" t="s">
        <v>210</v>
      </c>
    </row>
    <row r="63" spans="1:9" ht="46.8" x14ac:dyDescent="0.3">
      <c r="A63" s="9" t="s">
        <v>4</v>
      </c>
      <c r="B63" s="12" t="s">
        <v>31</v>
      </c>
      <c r="C63" s="13">
        <v>194559330</v>
      </c>
      <c r="D63" s="13">
        <v>194559330</v>
      </c>
      <c r="E63" s="13">
        <v>194559330</v>
      </c>
      <c r="F63" s="7">
        <f t="shared" si="1"/>
        <v>100</v>
      </c>
      <c r="G63" s="7">
        <f t="shared" si="2"/>
        <v>100</v>
      </c>
      <c r="H63" s="17"/>
      <c r="I63" s="17"/>
    </row>
    <row r="64" spans="1:9" ht="124.8" x14ac:dyDescent="0.3">
      <c r="A64" s="9" t="s">
        <v>46</v>
      </c>
      <c r="B64" s="12" t="s">
        <v>76</v>
      </c>
      <c r="C64" s="13">
        <v>518999355.69</v>
      </c>
      <c r="D64" s="13">
        <v>898664446.36000001</v>
      </c>
      <c r="E64" s="13">
        <v>667063921.78999996</v>
      </c>
      <c r="F64" s="7">
        <f t="shared" si="1"/>
        <v>128.52885354802626</v>
      </c>
      <c r="G64" s="7">
        <f t="shared" si="2"/>
        <v>74.228364601705607</v>
      </c>
      <c r="H64" s="19" t="s">
        <v>212</v>
      </c>
      <c r="I64" s="19" t="s">
        <v>211</v>
      </c>
    </row>
    <row r="65" spans="1:9" ht="19.5" customHeight="1" x14ac:dyDescent="0.3">
      <c r="A65" s="10" t="s">
        <v>61</v>
      </c>
      <c r="B65" s="11" t="s">
        <v>13</v>
      </c>
      <c r="C65" s="5">
        <f>C66+C67+C68+C69+C70</f>
        <v>19377381140.209999</v>
      </c>
      <c r="D65" s="5">
        <f>D66+D67+D68+D69+D70</f>
        <v>20616674734.919998</v>
      </c>
      <c r="E65" s="5">
        <f>E66+E67+E68+E69+E70</f>
        <v>19695657702.520004</v>
      </c>
      <c r="F65" s="6">
        <f t="shared" si="1"/>
        <v>101.64251587976226</v>
      </c>
      <c r="G65" s="6">
        <f t="shared" si="2"/>
        <v>95.532659634776124</v>
      </c>
      <c r="H65" s="9"/>
      <c r="I65" s="18"/>
    </row>
    <row r="66" spans="1:9" s="1" customFormat="1" ht="23.4" customHeight="1" x14ac:dyDescent="0.3">
      <c r="A66" s="9" t="s">
        <v>112</v>
      </c>
      <c r="B66" s="12" t="s">
        <v>24</v>
      </c>
      <c r="C66" s="13">
        <v>190302935.02000001</v>
      </c>
      <c r="D66" s="13">
        <v>191786339.88</v>
      </c>
      <c r="E66" s="13">
        <v>185696652.06</v>
      </c>
      <c r="F66" s="7">
        <f t="shared" si="1"/>
        <v>97.579499780433807</v>
      </c>
      <c r="G66" s="7">
        <f t="shared" si="2"/>
        <v>96.824754138480202</v>
      </c>
      <c r="H66" s="17"/>
      <c r="I66" s="17"/>
    </row>
    <row r="67" spans="1:9" s="8" customFormat="1" ht="21.6" customHeight="1" x14ac:dyDescent="0.3">
      <c r="A67" s="9" t="s">
        <v>127</v>
      </c>
      <c r="B67" s="12" t="s">
        <v>44</v>
      </c>
      <c r="C67" s="13">
        <v>2767685915.0799999</v>
      </c>
      <c r="D67" s="13">
        <v>2892582228.1500001</v>
      </c>
      <c r="E67" s="13">
        <v>2889325611.1100001</v>
      </c>
      <c r="F67" s="7">
        <f t="shared" si="1"/>
        <v>104.39499638912186</v>
      </c>
      <c r="G67" s="7">
        <f t="shared" si="2"/>
        <v>99.887414884586263</v>
      </c>
      <c r="H67" s="17"/>
      <c r="I67" s="17"/>
    </row>
    <row r="68" spans="1:9" ht="162" customHeight="1" x14ac:dyDescent="0.3">
      <c r="A68" s="9" t="s">
        <v>68</v>
      </c>
      <c r="B68" s="12" t="s">
        <v>62</v>
      </c>
      <c r="C68" s="13">
        <v>11519205526.190001</v>
      </c>
      <c r="D68" s="13">
        <v>12897536596.629999</v>
      </c>
      <c r="E68" s="13">
        <v>12463457537.540001</v>
      </c>
      <c r="F68" s="7">
        <f t="shared" si="1"/>
        <v>108.19719736055715</v>
      </c>
      <c r="G68" s="7">
        <f t="shared" si="2"/>
        <v>96.634403354176797</v>
      </c>
      <c r="H68" s="19" t="s">
        <v>213</v>
      </c>
      <c r="I68" s="17"/>
    </row>
    <row r="69" spans="1:9" ht="156" x14ac:dyDescent="0.3">
      <c r="A69" s="9" t="s">
        <v>82</v>
      </c>
      <c r="B69" s="12" t="s">
        <v>75</v>
      </c>
      <c r="C69" s="13">
        <v>4021722307.6599998</v>
      </c>
      <c r="D69" s="13">
        <v>3977100437.8299999</v>
      </c>
      <c r="E69" s="13">
        <v>3541801532.5700002</v>
      </c>
      <c r="F69" s="7">
        <f t="shared" si="1"/>
        <v>88.066784865381791</v>
      </c>
      <c r="G69" s="7">
        <f t="shared" si="2"/>
        <v>89.054867684017822</v>
      </c>
      <c r="H69" s="19" t="s">
        <v>215</v>
      </c>
      <c r="I69" s="19" t="s">
        <v>214</v>
      </c>
    </row>
    <row r="70" spans="1:9" ht="78" x14ac:dyDescent="0.3">
      <c r="A70" s="9" t="s">
        <v>116</v>
      </c>
      <c r="B70" s="12" t="s">
        <v>106</v>
      </c>
      <c r="C70" s="13">
        <v>878464456.25999999</v>
      </c>
      <c r="D70" s="13">
        <v>657669132.42999995</v>
      </c>
      <c r="E70" s="13">
        <v>615376369.24000001</v>
      </c>
      <c r="F70" s="7">
        <f t="shared" si="1"/>
        <v>70.051368026877398</v>
      </c>
      <c r="G70" s="7">
        <f t="shared" si="2"/>
        <v>93.569294786006779</v>
      </c>
      <c r="H70" s="19" t="s">
        <v>216</v>
      </c>
      <c r="I70" s="18" t="s">
        <v>151</v>
      </c>
    </row>
    <row r="71" spans="1:9" ht="19.5" customHeight="1" x14ac:dyDescent="0.3">
      <c r="A71" s="10" t="s">
        <v>42</v>
      </c>
      <c r="B71" s="11" t="s">
        <v>133</v>
      </c>
      <c r="C71" s="5">
        <f>C72+C73+C74+C75</f>
        <v>2673111009.5799999</v>
      </c>
      <c r="D71" s="5">
        <f>D72+D73+D74+D75</f>
        <v>3936611274.6900001</v>
      </c>
      <c r="E71" s="5">
        <f>E72+E73+E74+E75</f>
        <v>3419120974.3800001</v>
      </c>
      <c r="F71" s="6">
        <f t="shared" si="1"/>
        <v>127.90793057701011</v>
      </c>
      <c r="G71" s="6">
        <f t="shared" si="2"/>
        <v>86.854422136187395</v>
      </c>
      <c r="H71" s="9"/>
      <c r="I71" s="18"/>
    </row>
    <row r="72" spans="1:9" s="1" customFormat="1" ht="109.2" x14ac:dyDescent="0.3">
      <c r="A72" s="9" t="s">
        <v>40</v>
      </c>
      <c r="B72" s="12" t="s">
        <v>1</v>
      </c>
      <c r="C72" s="13">
        <v>459552158.92000002</v>
      </c>
      <c r="D72" s="13">
        <v>793652332.14999998</v>
      </c>
      <c r="E72" s="13">
        <v>759000866.55999994</v>
      </c>
      <c r="F72" s="7">
        <f t="shared" si="1"/>
        <v>165.16098375943628</v>
      </c>
      <c r="G72" s="7">
        <f t="shared" si="2"/>
        <v>95.633923799338007</v>
      </c>
      <c r="H72" s="20" t="s">
        <v>217</v>
      </c>
      <c r="I72" s="17"/>
    </row>
    <row r="73" spans="1:9" s="8" customFormat="1" ht="409.2" customHeight="1" x14ac:dyDescent="0.3">
      <c r="A73" s="9" t="s">
        <v>115</v>
      </c>
      <c r="B73" s="12" t="s">
        <v>15</v>
      </c>
      <c r="C73" s="13">
        <v>1044487771.66</v>
      </c>
      <c r="D73" s="13">
        <v>2179949436.3699999</v>
      </c>
      <c r="E73" s="13">
        <v>1697788862.53</v>
      </c>
      <c r="F73" s="7">
        <f t="shared" si="1"/>
        <v>162.54750975511291</v>
      </c>
      <c r="G73" s="7">
        <f t="shared" si="2"/>
        <v>77.882029472991704</v>
      </c>
      <c r="H73" s="18" t="s">
        <v>218</v>
      </c>
      <c r="I73" s="36" t="s">
        <v>222</v>
      </c>
    </row>
    <row r="74" spans="1:9" ht="62.4" x14ac:dyDescent="0.3">
      <c r="A74" s="9" t="s">
        <v>33</v>
      </c>
      <c r="B74" s="12" t="s">
        <v>28</v>
      </c>
      <c r="C74" s="13">
        <v>1142865275</v>
      </c>
      <c r="D74" s="13">
        <v>931980815.85000002</v>
      </c>
      <c r="E74" s="13">
        <v>931655048.38999999</v>
      </c>
      <c r="F74" s="7">
        <f t="shared" si="1"/>
        <v>81.519236673806546</v>
      </c>
      <c r="G74" s="7">
        <f t="shared" si="2"/>
        <v>99.965045690376911</v>
      </c>
      <c r="H74" s="19" t="s">
        <v>219</v>
      </c>
      <c r="I74" s="17"/>
    </row>
    <row r="75" spans="1:9" ht="62.4" x14ac:dyDescent="0.3">
      <c r="A75" s="9" t="s">
        <v>143</v>
      </c>
      <c r="B75" s="12" t="s">
        <v>65</v>
      </c>
      <c r="C75" s="13">
        <v>26205804</v>
      </c>
      <c r="D75" s="13">
        <v>31028690.32</v>
      </c>
      <c r="E75" s="13">
        <v>30676196.899999999</v>
      </c>
      <c r="F75" s="7">
        <f t="shared" si="1"/>
        <v>117.05878934300202</v>
      </c>
      <c r="G75" s="7">
        <f t="shared" si="2"/>
        <v>98.863975835380984</v>
      </c>
      <c r="H75" s="18" t="s">
        <v>162</v>
      </c>
      <c r="I75" s="17"/>
    </row>
    <row r="76" spans="1:9" ht="31.2" x14ac:dyDescent="0.3">
      <c r="A76" s="10" t="s">
        <v>102</v>
      </c>
      <c r="B76" s="11" t="s">
        <v>107</v>
      </c>
      <c r="C76" s="5">
        <f>C77+C78+C79</f>
        <v>227807716.68000001</v>
      </c>
      <c r="D76" s="5">
        <f>D77+D78+D79</f>
        <v>243593315.13999999</v>
      </c>
      <c r="E76" s="5">
        <f>E77+E78+E79</f>
        <v>240077633.83000001</v>
      </c>
      <c r="F76" s="6">
        <f t="shared" ref="F76:F86" si="5">E76/C76*100</f>
        <v>105.38608495305515</v>
      </c>
      <c r="G76" s="6">
        <f t="shared" ref="G76:G86" si="6">E76/D76*100</f>
        <v>98.556741465594229</v>
      </c>
      <c r="H76" s="9"/>
      <c r="I76" s="18"/>
    </row>
    <row r="77" spans="1:9" s="1" customFormat="1" ht="21.6" customHeight="1" x14ac:dyDescent="0.3">
      <c r="A77" s="9" t="s">
        <v>123</v>
      </c>
      <c r="B77" s="12" t="s">
        <v>119</v>
      </c>
      <c r="C77" s="13">
        <v>66725608</v>
      </c>
      <c r="D77" s="13">
        <v>67155268</v>
      </c>
      <c r="E77" s="13">
        <v>67155268</v>
      </c>
      <c r="F77" s="7">
        <f t="shared" si="5"/>
        <v>100.64392069683352</v>
      </c>
      <c r="G77" s="7">
        <f t="shared" si="6"/>
        <v>100</v>
      </c>
      <c r="H77" s="17"/>
      <c r="I77" s="17"/>
    </row>
    <row r="78" spans="1:9" s="8" customFormat="1" ht="21.6" customHeight="1" x14ac:dyDescent="0.3">
      <c r="A78" s="9" t="s">
        <v>142</v>
      </c>
      <c r="B78" s="12" t="s">
        <v>136</v>
      </c>
      <c r="C78" s="13">
        <v>115134417.68000001</v>
      </c>
      <c r="D78" s="13">
        <v>121744415.14</v>
      </c>
      <c r="E78" s="13">
        <v>120444356.36</v>
      </c>
      <c r="F78" s="7">
        <f t="shared" si="5"/>
        <v>104.61194731080172</v>
      </c>
      <c r="G78" s="7">
        <f t="shared" si="6"/>
        <v>98.932140929417585</v>
      </c>
      <c r="H78" s="17"/>
      <c r="I78" s="17"/>
    </row>
    <row r="79" spans="1:9" ht="62.4" x14ac:dyDescent="0.3">
      <c r="A79" s="9" t="s">
        <v>90</v>
      </c>
      <c r="B79" s="12" t="s">
        <v>20</v>
      </c>
      <c r="C79" s="13">
        <v>45947691</v>
      </c>
      <c r="D79" s="13">
        <v>54693632</v>
      </c>
      <c r="E79" s="13">
        <v>52478009.469999999</v>
      </c>
      <c r="F79" s="7">
        <f t="shared" si="5"/>
        <v>114.21250628241579</v>
      </c>
      <c r="G79" s="7">
        <f t="shared" si="6"/>
        <v>95.949030172287692</v>
      </c>
      <c r="H79" s="18" t="s">
        <v>162</v>
      </c>
      <c r="I79" s="17"/>
    </row>
    <row r="80" spans="1:9" ht="46.8" x14ac:dyDescent="0.3">
      <c r="A80" s="10" t="s">
        <v>7</v>
      </c>
      <c r="B80" s="11" t="s">
        <v>74</v>
      </c>
      <c r="C80" s="5">
        <f>C81</f>
        <v>169757613.22</v>
      </c>
      <c r="D80" s="5">
        <f>D81</f>
        <v>155631197.50999999</v>
      </c>
      <c r="E80" s="5">
        <f>E81</f>
        <v>155108120.88</v>
      </c>
      <c r="F80" s="6">
        <f t="shared" si="5"/>
        <v>91.370347366386</v>
      </c>
      <c r="G80" s="6">
        <f t="shared" si="6"/>
        <v>99.663899887446163</v>
      </c>
      <c r="H80" s="9"/>
      <c r="I80" s="18"/>
    </row>
    <row r="81" spans="1:9" s="1" customFormat="1" ht="62.4" x14ac:dyDescent="0.3">
      <c r="A81" s="9" t="s">
        <v>32</v>
      </c>
      <c r="B81" s="12" t="s">
        <v>94</v>
      </c>
      <c r="C81" s="13">
        <v>169757613.22</v>
      </c>
      <c r="D81" s="13">
        <v>155631197.50999999</v>
      </c>
      <c r="E81" s="13">
        <v>155108120.88</v>
      </c>
      <c r="F81" s="7">
        <f t="shared" si="5"/>
        <v>91.370347366386</v>
      </c>
      <c r="G81" s="7">
        <f t="shared" si="6"/>
        <v>99.663899887446163</v>
      </c>
      <c r="H81" s="18" t="s">
        <v>220</v>
      </c>
      <c r="I81" s="17"/>
    </row>
    <row r="82" spans="1:9" s="8" customFormat="1" ht="62.4" x14ac:dyDescent="0.3">
      <c r="A82" s="10" t="s">
        <v>149</v>
      </c>
      <c r="B82" s="11" t="s">
        <v>52</v>
      </c>
      <c r="C82" s="5">
        <f>C83+C84+C85</f>
        <v>4021003343.4299998</v>
      </c>
      <c r="D82" s="5">
        <f>D83+D84+D85</f>
        <v>5388971646.3799992</v>
      </c>
      <c r="E82" s="5">
        <f>E83+E84+E85</f>
        <v>5373599837.1499996</v>
      </c>
      <c r="F82" s="6">
        <f t="shared" si="5"/>
        <v>133.63828323918295</v>
      </c>
      <c r="G82" s="6">
        <f t="shared" si="6"/>
        <v>99.71475431234964</v>
      </c>
      <c r="H82" s="9"/>
      <c r="I82" s="18"/>
    </row>
    <row r="83" spans="1:9" s="1" customFormat="1" ht="62.4" x14ac:dyDescent="0.3">
      <c r="A83" s="9" t="s">
        <v>121</v>
      </c>
      <c r="B83" s="12" t="s">
        <v>64</v>
      </c>
      <c r="C83" s="13">
        <v>2848603000</v>
      </c>
      <c r="D83" s="13">
        <v>2848603000</v>
      </c>
      <c r="E83" s="13">
        <v>2848603000</v>
      </c>
      <c r="F83" s="7">
        <f t="shared" si="5"/>
        <v>100</v>
      </c>
      <c r="G83" s="7">
        <f t="shared" si="6"/>
        <v>100</v>
      </c>
      <c r="H83" s="17"/>
      <c r="I83" s="17"/>
    </row>
    <row r="84" spans="1:9" s="8" customFormat="1" ht="109.2" x14ac:dyDescent="0.3">
      <c r="A84" s="9" t="s">
        <v>92</v>
      </c>
      <c r="B84" s="12" t="s">
        <v>78</v>
      </c>
      <c r="C84" s="13">
        <v>954482000</v>
      </c>
      <c r="D84" s="13">
        <v>1994331372.48</v>
      </c>
      <c r="E84" s="13">
        <v>1994331372.48</v>
      </c>
      <c r="F84" s="7">
        <f t="shared" si="5"/>
        <v>208.94384309814117</v>
      </c>
      <c r="G84" s="7">
        <f t="shared" si="6"/>
        <v>100</v>
      </c>
      <c r="H84" s="22" t="s">
        <v>176</v>
      </c>
      <c r="I84" s="17"/>
    </row>
    <row r="85" spans="1:9" ht="140.4" x14ac:dyDescent="0.3">
      <c r="A85" s="9" t="s">
        <v>86</v>
      </c>
      <c r="B85" s="12" t="s">
        <v>98</v>
      </c>
      <c r="C85" s="13">
        <v>217918343.43000001</v>
      </c>
      <c r="D85" s="13">
        <v>546037273.89999998</v>
      </c>
      <c r="E85" s="13">
        <v>530665464.67000002</v>
      </c>
      <c r="F85" s="7">
        <f t="shared" si="5"/>
        <v>243.51573911466568</v>
      </c>
      <c r="G85" s="7">
        <f t="shared" si="6"/>
        <v>97.1848425071408</v>
      </c>
      <c r="H85" s="31" t="s">
        <v>221</v>
      </c>
      <c r="I85" s="17"/>
    </row>
    <row r="86" spans="1:9" s="1" customFormat="1" ht="21.75" customHeight="1" x14ac:dyDescent="0.3">
      <c r="A86" s="55" t="s">
        <v>146</v>
      </c>
      <c r="B86" s="56"/>
      <c r="C86" s="15">
        <f>C7+C16+C20+C25+C36+C41+C46+C54+C57+C65+C71+C76+C80+C82</f>
        <v>86415763980.779984</v>
      </c>
      <c r="D86" s="15">
        <f>D7+D16+D20+D25+D36+D41+D46+D54+D57+D65+D71+D76+D80+D82</f>
        <v>109916736282.2</v>
      </c>
      <c r="E86" s="15">
        <f>E7+E16+E20+E25+E36+E41+E46+E54+E57+E65+E71+E76+E80+E82</f>
        <v>99846730042.809998</v>
      </c>
      <c r="F86" s="16">
        <f t="shared" si="5"/>
        <v>115.54226386868169</v>
      </c>
      <c r="G86" s="16">
        <f t="shared" si="6"/>
        <v>90.838514151715458</v>
      </c>
      <c r="H86" s="9"/>
      <c r="I86" s="18"/>
    </row>
  </sheetData>
  <mergeCells count="24">
    <mergeCell ref="I4:I6"/>
    <mergeCell ref="A2:I2"/>
    <mergeCell ref="F3:I3"/>
    <mergeCell ref="A86:B86"/>
    <mergeCell ref="A4:A6"/>
    <mergeCell ref="B4:B6"/>
    <mergeCell ref="H4:H6"/>
    <mergeCell ref="F4:G4"/>
    <mergeCell ref="F5:F6"/>
    <mergeCell ref="G5:G6"/>
    <mergeCell ref="A58:A59"/>
    <mergeCell ref="B58:B59"/>
    <mergeCell ref="C58:C59"/>
    <mergeCell ref="A1:E1"/>
    <mergeCell ref="D3:E3"/>
    <mergeCell ref="D4:D6"/>
    <mergeCell ref="E4:E6"/>
    <mergeCell ref="C4:C6"/>
    <mergeCell ref="I58:I59"/>
    <mergeCell ref="D58:D59"/>
    <mergeCell ref="E58:E59"/>
    <mergeCell ref="F58:F59"/>
    <mergeCell ref="G58:G59"/>
    <mergeCell ref="H58:H59"/>
  </mergeCells>
  <pageMargins left="0.23622047244094491" right="0.31496062992125984" top="0.32" bottom="0.39370078740157483" header="0.15748031496062992" footer="0.31496062992125984"/>
  <pageSetup paperSize="9" scale="63" fitToHeight="0" orientation="landscape" errors="blank"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Расходы</vt:lpstr>
      <vt:lpstr>Расходы!Заголовки_для_печати</vt:lpstr>
      <vt:lpstr>Расходы!Область_печати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2025-05-27T09:03:54Z</cp:lastPrinted>
  <dcterms:created xsi:type="dcterms:W3CDTF">2017-05-03T15:49:45Z</dcterms:created>
  <dcterms:modified xsi:type="dcterms:W3CDTF">2025-05-27T09:03:58Z</dcterms:modified>
</cp:coreProperties>
</file>