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955" windowHeight="13875"/>
  </bookViews>
  <sheets>
    <sheet name="ФСР" sheetId="1" r:id="rId1"/>
  </sheets>
  <definedNames>
    <definedName name="_xlnm._FilterDatabase" localSheetId="0" hidden="1">ФСР!$A$4:$O$86</definedName>
    <definedName name="_xlnm.Print_Titles" localSheetId="0">ФСР!$3:$4</definedName>
    <definedName name="Регионы">#REF!</definedName>
  </definedNames>
  <calcPr calcId="145621"/>
</workbook>
</file>

<file path=xl/calcChain.xml><?xml version="1.0" encoding="utf-8"?>
<calcChain xmlns="http://schemas.openxmlformats.org/spreadsheetml/2006/main">
  <c r="J52" i="1" l="1"/>
  <c r="L52" i="1"/>
  <c r="M52" i="1"/>
  <c r="D52" i="1"/>
  <c r="D85" i="1"/>
  <c r="D84" i="1"/>
  <c r="D83" i="1"/>
  <c r="D81" i="1"/>
  <c r="D79" i="1"/>
  <c r="D78" i="1"/>
  <c r="D77" i="1"/>
  <c r="D75" i="1"/>
  <c r="D74" i="1"/>
  <c r="D73" i="1"/>
  <c r="D72" i="1"/>
  <c r="D70" i="1"/>
  <c r="D69" i="1"/>
  <c r="D68" i="1"/>
  <c r="D67" i="1"/>
  <c r="D66" i="1"/>
  <c r="D64" i="1"/>
  <c r="D63" i="1"/>
  <c r="D62" i="1"/>
  <c r="D61" i="1"/>
  <c r="D60" i="1"/>
  <c r="D59" i="1"/>
  <c r="D57" i="1"/>
  <c r="D56" i="1"/>
  <c r="D54" i="1"/>
  <c r="D53" i="1"/>
  <c r="D51" i="1"/>
  <c r="D50" i="1"/>
  <c r="D49" i="1"/>
  <c r="D48" i="1"/>
  <c r="D47" i="1"/>
  <c r="D45" i="1"/>
  <c r="D44" i="1"/>
  <c r="D43" i="1"/>
  <c r="D42" i="1"/>
  <c r="D40" i="1"/>
  <c r="D39" i="1"/>
  <c r="D38" i="1"/>
  <c r="D37" i="1"/>
  <c r="D35" i="1"/>
  <c r="D34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8" i="1"/>
  <c r="D17" i="1"/>
  <c r="D16" i="1"/>
  <c r="D7" i="1"/>
  <c r="D8" i="1"/>
  <c r="D9" i="1"/>
  <c r="D10" i="1"/>
  <c r="D11" i="1"/>
  <c r="D12" i="1"/>
  <c r="D13" i="1"/>
  <c r="D14" i="1"/>
  <c r="D6" i="1"/>
  <c r="K52" i="1" l="1"/>
  <c r="O15" i="1" l="1"/>
  <c r="N15" i="1"/>
  <c r="I15" i="1"/>
  <c r="H15" i="1"/>
  <c r="G15" i="1"/>
  <c r="F15" i="1"/>
  <c r="G80" i="1"/>
  <c r="G36" i="1" l="1"/>
  <c r="G41" i="1"/>
  <c r="G46" i="1"/>
  <c r="G71" i="1"/>
  <c r="G76" i="1"/>
  <c r="G82" i="1"/>
  <c r="G58" i="1"/>
  <c r="G55" i="1"/>
  <c r="G19" i="1"/>
  <c r="G65" i="1"/>
  <c r="G24" i="1"/>
  <c r="G5" i="1"/>
  <c r="H82" i="1"/>
  <c r="H80" i="1"/>
  <c r="H76" i="1"/>
  <c r="H71" i="1"/>
  <c r="H65" i="1"/>
  <c r="H58" i="1"/>
  <c r="H55" i="1"/>
  <c r="H46" i="1"/>
  <c r="H41" i="1"/>
  <c r="H36" i="1"/>
  <c r="H24" i="1"/>
  <c r="H19" i="1"/>
  <c r="H5" i="1"/>
  <c r="G86" i="1" l="1"/>
  <c r="E15" i="1"/>
  <c r="J81" i="1" l="1"/>
  <c r="J43" i="1"/>
  <c r="J21" i="1"/>
  <c r="M81" i="1"/>
  <c r="I41" i="1"/>
  <c r="N65" i="1"/>
  <c r="M11" i="1"/>
  <c r="L32" i="1"/>
  <c r="M51" i="1"/>
  <c r="M72" i="1"/>
  <c r="O24" i="1"/>
  <c r="O36" i="1"/>
  <c r="O46" i="1"/>
  <c r="O58" i="1"/>
  <c r="O65" i="1"/>
  <c r="L50" i="1"/>
  <c r="N58" i="1"/>
  <c r="M8" i="1"/>
  <c r="M29" i="1"/>
  <c r="M48" i="1"/>
  <c r="N5" i="1"/>
  <c r="N36" i="1"/>
  <c r="N76" i="1"/>
  <c r="N24" i="1"/>
  <c r="M34" i="1"/>
  <c r="M54" i="1"/>
  <c r="M74" i="1"/>
  <c r="I82" i="1"/>
  <c r="O41" i="1"/>
  <c r="O76" i="1"/>
  <c r="M56" i="1"/>
  <c r="L44" i="1"/>
  <c r="M64" i="1"/>
  <c r="L79" i="1"/>
  <c r="F80" i="1"/>
  <c r="M85" i="1"/>
  <c r="M84" i="1"/>
  <c r="M83" i="1"/>
  <c r="M78" i="1"/>
  <c r="M77" i="1"/>
  <c r="M75" i="1"/>
  <c r="M73" i="1"/>
  <c r="M70" i="1"/>
  <c r="M69" i="1"/>
  <c r="M68" i="1"/>
  <c r="M67" i="1"/>
  <c r="M66" i="1"/>
  <c r="M63" i="1"/>
  <c r="M62" i="1"/>
  <c r="M61" i="1"/>
  <c r="M60" i="1"/>
  <c r="M59" i="1"/>
  <c r="M57" i="1"/>
  <c r="M53" i="1"/>
  <c r="M50" i="1"/>
  <c r="M49" i="1"/>
  <c r="M47" i="1"/>
  <c r="M45" i="1"/>
  <c r="M44" i="1"/>
  <c r="M43" i="1"/>
  <c r="M42" i="1"/>
  <c r="M40" i="1"/>
  <c r="M39" i="1"/>
  <c r="M38" i="1"/>
  <c r="M37" i="1"/>
  <c r="M35" i="1"/>
  <c r="M33" i="1"/>
  <c r="M31" i="1"/>
  <c r="M30" i="1"/>
  <c r="M28" i="1"/>
  <c r="M27" i="1"/>
  <c r="M25" i="1"/>
  <c r="M23" i="1"/>
  <c r="M22" i="1"/>
  <c r="M21" i="1"/>
  <c r="M20" i="1"/>
  <c r="M17" i="1"/>
  <c r="M16" i="1"/>
  <c r="M14" i="1"/>
  <c r="M13" i="1"/>
  <c r="M10" i="1"/>
  <c r="M9" i="1"/>
  <c r="M7" i="1"/>
  <c r="M6" i="1"/>
  <c r="O5" i="1"/>
  <c r="L6" i="1"/>
  <c r="L7" i="1"/>
  <c r="L9" i="1"/>
  <c r="L10" i="1"/>
  <c r="L13" i="1"/>
  <c r="L16" i="1"/>
  <c r="L17" i="1"/>
  <c r="I19" i="1"/>
  <c r="N19" i="1"/>
  <c r="O19" i="1"/>
  <c r="L20" i="1"/>
  <c r="L21" i="1"/>
  <c r="L22" i="1"/>
  <c r="L23" i="1"/>
  <c r="I24" i="1"/>
  <c r="L25" i="1"/>
  <c r="L27" i="1"/>
  <c r="L28" i="1"/>
  <c r="L30" i="1"/>
  <c r="L31" i="1"/>
  <c r="L33" i="1"/>
  <c r="I36" i="1"/>
  <c r="L37" i="1"/>
  <c r="L38" i="1"/>
  <c r="L39" i="1"/>
  <c r="L40" i="1"/>
  <c r="N41" i="1"/>
  <c r="L42" i="1"/>
  <c r="L43" i="1"/>
  <c r="N46" i="1"/>
  <c r="L47" i="1"/>
  <c r="L48" i="1"/>
  <c r="L49" i="1"/>
  <c r="L53" i="1"/>
  <c r="I55" i="1"/>
  <c r="N55" i="1"/>
  <c r="O55" i="1"/>
  <c r="L56" i="1"/>
  <c r="L57" i="1"/>
  <c r="I58" i="1"/>
  <c r="L59" i="1"/>
  <c r="L61" i="1"/>
  <c r="L62" i="1"/>
  <c r="L63" i="1"/>
  <c r="I65" i="1"/>
  <c r="L66" i="1"/>
  <c r="L67" i="1"/>
  <c r="L69" i="1"/>
  <c r="L70" i="1"/>
  <c r="N71" i="1"/>
  <c r="O71" i="1"/>
  <c r="L73" i="1"/>
  <c r="L74" i="1"/>
  <c r="L75" i="1"/>
  <c r="I76" i="1"/>
  <c r="L77" i="1"/>
  <c r="L78" i="1"/>
  <c r="N80" i="1"/>
  <c r="O80" i="1"/>
  <c r="N82" i="1"/>
  <c r="O82" i="1"/>
  <c r="L83" i="1"/>
  <c r="L84" i="1"/>
  <c r="L85" i="1"/>
  <c r="J83" i="1" l="1"/>
  <c r="K85" i="1"/>
  <c r="K79" i="1"/>
  <c r="J7" i="1"/>
  <c r="J22" i="1"/>
  <c r="K11" i="1"/>
  <c r="J84" i="1"/>
  <c r="J62" i="1"/>
  <c r="J13" i="1"/>
  <c r="J78" i="1"/>
  <c r="K6" i="1"/>
  <c r="L81" i="1"/>
  <c r="I80" i="1"/>
  <c r="M80" i="1" s="1"/>
  <c r="L51" i="1"/>
  <c r="I46" i="1"/>
  <c r="L46" i="1" s="1"/>
  <c r="L35" i="1"/>
  <c r="L29" i="1"/>
  <c r="L14" i="1"/>
  <c r="L11" i="1"/>
  <c r="M32" i="1"/>
  <c r="L72" i="1"/>
  <c r="I71" i="1"/>
  <c r="M71" i="1" s="1"/>
  <c r="L68" i="1"/>
  <c r="L34" i="1"/>
  <c r="I5" i="1"/>
  <c r="M5" i="1" s="1"/>
  <c r="L54" i="1"/>
  <c r="L45" i="1"/>
  <c r="K34" i="1"/>
  <c r="L8" i="1"/>
  <c r="N86" i="1"/>
  <c r="O86" i="1"/>
  <c r="L82" i="1"/>
  <c r="M65" i="1"/>
  <c r="L58" i="1"/>
  <c r="L55" i="1"/>
  <c r="M41" i="1"/>
  <c r="M36" i="1"/>
  <c r="L24" i="1"/>
  <c r="M19" i="1"/>
  <c r="M15" i="1"/>
  <c r="M76" i="1"/>
  <c r="L64" i="1"/>
  <c r="M79" i="1"/>
  <c r="L60" i="1"/>
  <c r="L15" i="1"/>
  <c r="M82" i="1"/>
  <c r="L65" i="1"/>
  <c r="M58" i="1"/>
  <c r="M55" i="1"/>
  <c r="L41" i="1"/>
  <c r="L36" i="1"/>
  <c r="M24" i="1"/>
  <c r="L19" i="1"/>
  <c r="F55" i="1"/>
  <c r="F82" i="1"/>
  <c r="F19" i="1"/>
  <c r="F65" i="1"/>
  <c r="F5" i="1"/>
  <c r="F24" i="1"/>
  <c r="F71" i="1"/>
  <c r="F41" i="1"/>
  <c r="F46" i="1"/>
  <c r="F76" i="1"/>
  <c r="F36" i="1"/>
  <c r="F58" i="1"/>
  <c r="J27" i="1"/>
  <c r="E80" i="1"/>
  <c r="K81" i="1"/>
  <c r="K21" i="1"/>
  <c r="K43" i="1"/>
  <c r="J34" i="1"/>
  <c r="L80" i="1" l="1"/>
  <c r="M46" i="1"/>
  <c r="J11" i="1"/>
  <c r="K83" i="1"/>
  <c r="K22" i="1"/>
  <c r="K7" i="1"/>
  <c r="K62" i="1"/>
  <c r="K78" i="1"/>
  <c r="J85" i="1"/>
  <c r="J6" i="1"/>
  <c r="J79" i="1"/>
  <c r="J77" i="1"/>
  <c r="E76" i="1"/>
  <c r="K76" i="1" s="1"/>
  <c r="K77" i="1"/>
  <c r="J39" i="1"/>
  <c r="K39" i="1"/>
  <c r="K10" i="1"/>
  <c r="J10" i="1"/>
  <c r="J16" i="1"/>
  <c r="K16" i="1"/>
  <c r="J20" i="1"/>
  <c r="K20" i="1"/>
  <c r="J9" i="1"/>
  <c r="K9" i="1"/>
  <c r="K53" i="1"/>
  <c r="K13" i="1"/>
  <c r="J31" i="1"/>
  <c r="J49" i="1"/>
  <c r="K75" i="1"/>
  <c r="K48" i="1"/>
  <c r="K8" i="1"/>
  <c r="L71" i="1"/>
  <c r="I86" i="1"/>
  <c r="L5" i="1"/>
  <c r="H86" i="1"/>
  <c r="L76" i="1"/>
  <c r="F86" i="1"/>
  <c r="E82" i="1"/>
  <c r="K82" i="1" s="1"/>
  <c r="K27" i="1"/>
  <c r="K84" i="1"/>
  <c r="K80" i="1"/>
  <c r="J80" i="1"/>
  <c r="L86" i="1" l="1"/>
  <c r="J53" i="1"/>
  <c r="K31" i="1"/>
  <c r="J76" i="1"/>
  <c r="J32" i="1"/>
  <c r="K32" i="1"/>
  <c r="K59" i="1"/>
  <c r="J59" i="1"/>
  <c r="J17" i="1"/>
  <c r="K17" i="1"/>
  <c r="K15" i="1"/>
  <c r="J61" i="1"/>
  <c r="K61" i="1"/>
  <c r="J47" i="1"/>
  <c r="K47" i="1"/>
  <c r="J25" i="1"/>
  <c r="K25" i="1"/>
  <c r="K56" i="1"/>
  <c r="J56" i="1"/>
  <c r="K66" i="1"/>
  <c r="J66" i="1"/>
  <c r="E65" i="1"/>
  <c r="K65" i="1" s="1"/>
  <c r="K42" i="1"/>
  <c r="J42" i="1"/>
  <c r="J70" i="1"/>
  <c r="K70" i="1"/>
  <c r="E24" i="1"/>
  <c r="K24" i="1" s="1"/>
  <c r="K72" i="1"/>
  <c r="J72" i="1"/>
  <c r="K37" i="1"/>
  <c r="J37" i="1"/>
  <c r="J75" i="1"/>
  <c r="J29" i="1"/>
  <c r="K29" i="1"/>
  <c r="K51" i="1"/>
  <c r="J51" i="1"/>
  <c r="K45" i="1"/>
  <c r="J45" i="1"/>
  <c r="K69" i="1"/>
  <c r="J69" i="1"/>
  <c r="J35" i="1"/>
  <c r="K35" i="1"/>
  <c r="K67" i="1"/>
  <c r="J67" i="1"/>
  <c r="K54" i="1"/>
  <c r="J54" i="1"/>
  <c r="J38" i="1"/>
  <c r="K38" i="1"/>
  <c r="K74" i="1"/>
  <c r="J74" i="1"/>
  <c r="K73" i="1"/>
  <c r="J73" i="1"/>
  <c r="J68" i="1"/>
  <c r="K68" i="1"/>
  <c r="J48" i="1"/>
  <c r="E71" i="1"/>
  <c r="K71" i="1" s="1"/>
  <c r="J44" i="1"/>
  <c r="K44" i="1"/>
  <c r="E41" i="1"/>
  <c r="E19" i="1"/>
  <c r="J23" i="1"/>
  <c r="K23" i="1"/>
  <c r="J60" i="1"/>
  <c r="K60" i="1"/>
  <c r="E46" i="1"/>
  <c r="K63" i="1"/>
  <c r="J63" i="1"/>
  <c r="J15" i="1"/>
  <c r="K49" i="1"/>
  <c r="J8" i="1"/>
  <c r="E5" i="1"/>
  <c r="K30" i="1"/>
  <c r="J30" i="1"/>
  <c r="J28" i="1"/>
  <c r="K28" i="1"/>
  <c r="J14" i="1"/>
  <c r="K14" i="1"/>
  <c r="J33" i="1"/>
  <c r="K33" i="1"/>
  <c r="K64" i="1"/>
  <c r="J64" i="1"/>
  <c r="E58" i="1"/>
  <c r="M86" i="1"/>
  <c r="J82" i="1"/>
  <c r="J65" i="1"/>
  <c r="J24" i="1" l="1"/>
  <c r="J71" i="1"/>
  <c r="K46" i="1"/>
  <c r="J46" i="1"/>
  <c r="K57" i="1"/>
  <c r="J57" i="1"/>
  <c r="E55" i="1"/>
  <c r="K41" i="1"/>
  <c r="J41" i="1"/>
  <c r="K19" i="1"/>
  <c r="J19" i="1"/>
  <c r="J5" i="1"/>
  <c r="K5" i="1"/>
  <c r="K40" i="1"/>
  <c r="J40" i="1"/>
  <c r="E36" i="1"/>
  <c r="K50" i="1"/>
  <c r="J50" i="1"/>
  <c r="K58" i="1"/>
  <c r="J58" i="1"/>
  <c r="K36" i="1" l="1"/>
  <c r="J36" i="1"/>
  <c r="E86" i="1"/>
  <c r="K55" i="1"/>
  <c r="J55" i="1"/>
  <c r="K86" i="1" l="1"/>
  <c r="J86" i="1"/>
</calcChain>
</file>

<file path=xl/sharedStrings.xml><?xml version="1.0" encoding="utf-8"?>
<sst xmlns="http://schemas.openxmlformats.org/spreadsheetml/2006/main" count="273" uniqueCount="122">
  <si>
    <t>ИТОГО:</t>
  </si>
  <si>
    <t>03</t>
  </si>
  <si>
    <t>14</t>
  </si>
  <si>
    <t>Прочие межбюджетные трансферты общего характера</t>
  </si>
  <si>
    <t>02</t>
  </si>
  <si>
    <t>Иные дотации</t>
  </si>
  <si>
    <t>01</t>
  </si>
  <si>
    <t>Дотации на выравнивание бюджетной обеспеченности субъектов Российской Федерации и муниципальных образований</t>
  </si>
  <si>
    <t/>
  </si>
  <si>
    <t>Межбюджетные трансферты общего характера бюджетам бюджетной системы Российской Федерации</t>
  </si>
  <si>
    <t>13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</si>
  <si>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</si>
  <si>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</si>
  <si>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04</t>
  </si>
  <si>
    <t>12</t>
  </si>
  <si>
    <t>Другие вопросы в области средств массовой информации</t>
  </si>
  <si>
    <t>Периодическая печать и издательства</t>
  </si>
  <si>
    <t>Телевидение и радиовещание</t>
  </si>
  <si>
    <t>Средства массовой информации</t>
  </si>
  <si>
    <t>05</t>
  </si>
  <si>
    <t>11</t>
  </si>
  <si>
    <t>Другие вопросы в области физической культуры и спорта</t>
  </si>
  <si>
    <t>Спорт высших достижений</t>
  </si>
  <si>
    <t>Массовый спорт</t>
  </si>
  <si>
    <t>Физическая культура</t>
  </si>
  <si>
    <t>Физическая культура и спорт</t>
  </si>
  <si>
    <t>06</t>
  </si>
  <si>
    <t>10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</si>
  <si>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</si>
  <si>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</si>
  <si>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</si>
  <si>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Социальное обслуживание населения</t>
  </si>
  <si>
    <t>Пенсионное обеспечение</t>
  </si>
  <si>
    <t>Социальная политика</t>
  </si>
  <si>
    <t>09</t>
  </si>
  <si>
    <t>Другие вопросы в области здравоохранения</t>
  </si>
  <si>
    <t>Заготовка, переработка, хранение и обеспечение безопасности донорской крови и ее компонентов</t>
  </si>
  <si>
    <t>Санаторно-оздоровительная помощь</t>
  </si>
  <si>
    <t>Скорая медицинская помощь</t>
  </si>
  <si>
    <t>Амбулаторная помощь</t>
  </si>
  <si>
    <t>Стационарная медицинская помощь</t>
  </si>
  <si>
    <t>Здравоохранение</t>
  </si>
  <si>
    <t>08</t>
  </si>
  <si>
    <t>Другие вопросы в области культуры, кинематографии</t>
  </si>
  <si>
    <t>Культура</t>
  </si>
  <si>
    <t>Культура, кинематография</t>
  </si>
  <si>
    <t>07</t>
  </si>
  <si>
    <t>Другие вопросы в области образования</t>
  </si>
  <si>
    <t>Молодежная политика</t>
  </si>
  <si>
    <t>Профессиональная подготовка, переподготовка и повышение квалификации</t>
  </si>
  <si>
    <t>Среднее профессиональное образование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</si>
  <si>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</si>
  <si>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</si>
  <si>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</si>
  <si>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</si>
  <si>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</si>
  <si>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Прикладные научные исследования в области охраны окружающей среды</t>
  </si>
  <si>
    <t>Охрана объектов растительного и животного мира и среды их обитания</t>
  </si>
  <si>
    <t>Экологический контроль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</si>
  <si>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</si>
  <si>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</si>
  <si>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</si>
  <si>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</si>
  <si>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</si>
  <si>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</si>
  <si>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</si>
  <si>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Прикладные научные исследования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</si>
  <si>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</si>
  <si>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</si>
  <si>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</si>
  <si>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Лесное хозяйство</t>
  </si>
  <si>
    <t>Водное хозяйство</t>
  </si>
  <si>
    <t>Сельское хозяйство и рыболовство</t>
  </si>
  <si>
    <t>Воспроизводство минерально-сырьевой базы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</si>
  <si>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</si>
  <si>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</si>
  <si>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</si>
  <si>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Миграционная политика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</si>
  <si>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</si>
  <si>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</si>
  <si>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Мобилизационная подготовка экономики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</si>
  <si>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</si>
  <si>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</si>
  <si>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</si>
  <si>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</si>
  <si>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</si>
  <si>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</si>
  <si>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</si>
  <si>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</si>
  <si>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</si>
  <si>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</si>
  <si>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</si>
  <si>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9</t>
  </si>
  <si>
    <t>8</t>
  </si>
  <si>
    <t>7</t>
  </si>
  <si>
    <t>6</t>
  </si>
  <si>
    <t>5</t>
  </si>
  <si>
    <t>4</t>
  </si>
  <si>
    <t>3</t>
  </si>
  <si>
    <t>2</t>
  </si>
  <si>
    <t>1</t>
  </si>
  <si>
    <t>Пр</t>
  </si>
  <si>
    <t>Рз</t>
  </si>
  <si>
    <t>Наименование</t>
  </si>
  <si>
    <t>рублей</t>
  </si>
  <si>
    <r>
      <t xml:space="preserve">Защита населения и территории от чрезвычайных ситуаций природного и техногенного характера, гражданская оборона </t>
    </r>
    <r>
      <rPr>
        <i/>
        <sz val="10"/>
        <color rgb="FF000000"/>
        <rFont val="Segoe UI"/>
        <family val="2"/>
        <charset val="204"/>
      </rPr>
      <t>(до 2021 года)</t>
    </r>
  </si>
  <si>
    <t>Топливно-энергетический комплекс</t>
  </si>
  <si>
    <t>Другие вопросы в области национальной обороны</t>
  </si>
  <si>
    <t>Международные отношения и международное сотрудничество</t>
  </si>
  <si>
    <t>2026 год (проект бюджета в первом чтении)</t>
  </si>
  <si>
    <t>2027 год (проект бюджета в первом чтении)</t>
  </si>
  <si>
    <t>2024 год (факт)</t>
  </si>
  <si>
    <t>2025 год (первоначальный)</t>
  </si>
  <si>
    <t>2025 год (уточненный план по состоянию на 01.10.2025)</t>
  </si>
  <si>
    <t>2025 год оценка</t>
  </si>
  <si>
    <t>2026 - 2024</t>
  </si>
  <si>
    <t>2026 / 2024</t>
  </si>
  <si>
    <t>2028 год (проект бюджета в первом чтении)</t>
  </si>
  <si>
    <t>Анализ изменения областного бюджета по функциональной структуре в 2024 - 2028 годах</t>
  </si>
  <si>
    <t>Высшее образование</t>
  </si>
  <si>
    <t>2026 - 
2025 (оценка)</t>
  </si>
  <si>
    <t>2026 / 
2025 (оценка)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</si>
</sst>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\.mm\.yyyy"/>
    <numFmt numFmtId="166" formatCode="_-* #,##0.00_р_._-;\-* #,##0.00_р_._-;_-* &quot;-&quot;??_р_._-;_-@_-"/>
  </numFmts>
  <fonts count="28" x14ac:knownFonts="1"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i/>
      <sz val="10"/>
      <color rgb="FF000000"/>
      <name val="Segoe U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sz val="10"/>
      <name val="Arial Cyr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72">
    <xf numFmtId="0" fontId="0" fillId="0" borderId="0">
      <alignment vertical="top" wrapText="1"/>
    </xf>
    <xf numFmtId="9" fontId="2" fillId="0" borderId="0" applyFont="0" applyFill="0" applyBorder="0" applyAlignment="0" applyProtection="0"/>
    <xf numFmtId="0" fontId="6" fillId="0" borderId="0">
      <alignment vertical="top" wrapText="1"/>
    </xf>
    <xf numFmtId="4" fontId="7" fillId="4" borderId="3">
      <alignment horizontal="right" vertical="top" shrinkToFit="1"/>
    </xf>
    <xf numFmtId="0" fontId="7" fillId="0" borderId="3">
      <alignment vertical="top" wrapText="1"/>
    </xf>
    <xf numFmtId="0" fontId="2" fillId="0" borderId="0">
      <alignment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11" fillId="5" borderId="0"/>
    <xf numFmtId="0" fontId="12" fillId="5" borderId="0"/>
    <xf numFmtId="0" fontId="13" fillId="0" borderId="3">
      <alignment horizontal="center" vertical="center" wrapText="1"/>
    </xf>
    <xf numFmtId="1" fontId="13" fillId="0" borderId="3">
      <alignment horizontal="left" vertical="top" wrapText="1" indent="2"/>
    </xf>
    <xf numFmtId="0" fontId="13" fillId="0" borderId="0"/>
    <xf numFmtId="1" fontId="13" fillId="0" borderId="3">
      <alignment horizontal="center" vertical="top" shrinkToFit="1"/>
    </xf>
    <xf numFmtId="0" fontId="7" fillId="0" borderId="3">
      <alignment horizontal="left"/>
    </xf>
    <xf numFmtId="4" fontId="13" fillId="0" borderId="3">
      <alignment horizontal="right" vertical="top" shrinkToFit="1"/>
    </xf>
    <xf numFmtId="4" fontId="7" fillId="3" borderId="3">
      <alignment horizontal="right" vertical="top" shrinkToFit="1"/>
    </xf>
    <xf numFmtId="0" fontId="13" fillId="0" borderId="0">
      <alignment wrapText="1"/>
    </xf>
    <xf numFmtId="0" fontId="13" fillId="0" borderId="0">
      <alignment horizontal="left" wrapText="1"/>
    </xf>
    <xf numFmtId="10" fontId="13" fillId="0" borderId="3">
      <alignment horizontal="right" vertical="top" shrinkToFit="1"/>
    </xf>
    <xf numFmtId="10" fontId="7" fillId="3" borderId="3">
      <alignment horizontal="right" vertical="top" shrinkToFit="1"/>
    </xf>
    <xf numFmtId="0" fontId="14" fillId="0" borderId="0">
      <alignment horizontal="center" wrapText="1"/>
    </xf>
    <xf numFmtId="0" fontId="14" fillId="0" borderId="0">
      <alignment horizontal="center"/>
    </xf>
    <xf numFmtId="0" fontId="13" fillId="0" borderId="0">
      <alignment horizontal="right"/>
    </xf>
    <xf numFmtId="0" fontId="13" fillId="0" borderId="0">
      <alignment vertical="top"/>
    </xf>
    <xf numFmtId="10" fontId="7" fillId="4" borderId="3">
      <alignment horizontal="right" vertical="top" shrinkToFit="1"/>
    </xf>
    <xf numFmtId="0" fontId="13" fillId="0" borderId="0">
      <alignment wrapText="1"/>
    </xf>
    <xf numFmtId="0" fontId="8" fillId="0" borderId="0"/>
    <xf numFmtId="0" fontId="8" fillId="0" borderId="0"/>
    <xf numFmtId="0" fontId="8" fillId="0" borderId="0"/>
    <xf numFmtId="0" fontId="6" fillId="0" borderId="0">
      <alignment vertical="top" wrapText="1"/>
    </xf>
    <xf numFmtId="0" fontId="2" fillId="0" borderId="0">
      <alignment vertical="top" wrapText="1"/>
    </xf>
    <xf numFmtId="0" fontId="8" fillId="0" borderId="0"/>
    <xf numFmtId="0" fontId="15" fillId="0" borderId="0"/>
    <xf numFmtId="0" fontId="11" fillId="0" borderId="6">
      <alignment horizontal="left" vertical="top" wrapText="1"/>
    </xf>
    <xf numFmtId="0" fontId="16" fillId="0" borderId="7"/>
    <xf numFmtId="0" fontId="17" fillId="0" borderId="7"/>
    <xf numFmtId="0" fontId="17" fillId="0" borderId="8">
      <alignment horizontal="left" wrapText="1" indent="1"/>
    </xf>
    <xf numFmtId="0" fontId="17" fillId="0" borderId="9">
      <alignment horizontal="left" wrapText="1"/>
    </xf>
    <xf numFmtId="0" fontId="17" fillId="0" borderId="10">
      <alignment horizontal="left" wrapText="1"/>
    </xf>
    <xf numFmtId="0" fontId="16" fillId="0" borderId="11">
      <alignment horizontal="left" wrapText="1"/>
    </xf>
    <xf numFmtId="0" fontId="17" fillId="0" borderId="10">
      <alignment horizontal="left" wrapText="1" indent="2"/>
    </xf>
    <xf numFmtId="0" fontId="16" fillId="0" borderId="7"/>
    <xf numFmtId="0" fontId="11" fillId="0" borderId="12"/>
    <xf numFmtId="0" fontId="17" fillId="0" borderId="8">
      <alignment horizontal="left" wrapText="1" indent="1"/>
    </xf>
    <xf numFmtId="0" fontId="17" fillId="0" borderId="0">
      <alignment horizontal="center" wrapText="1"/>
    </xf>
    <xf numFmtId="0" fontId="17" fillId="0" borderId="10">
      <alignment horizontal="left" wrapText="1"/>
    </xf>
    <xf numFmtId="49" fontId="17" fillId="0" borderId="7">
      <alignment horizontal="left"/>
    </xf>
    <xf numFmtId="0" fontId="17" fillId="0" borderId="10">
      <alignment horizontal="left" wrapText="1" indent="2"/>
    </xf>
    <xf numFmtId="49" fontId="17" fillId="0" borderId="13">
      <alignment horizontal="center" wrapText="1"/>
    </xf>
    <xf numFmtId="0" fontId="11" fillId="0" borderId="12"/>
    <xf numFmtId="49" fontId="17" fillId="0" borderId="13">
      <alignment horizontal="center"/>
    </xf>
    <xf numFmtId="0" fontId="17" fillId="0" borderId="0">
      <alignment horizontal="center" wrapText="1"/>
    </xf>
    <xf numFmtId="0" fontId="16" fillId="0" borderId="0">
      <alignment horizontal="center"/>
    </xf>
    <xf numFmtId="49" fontId="17" fillId="0" borderId="7">
      <alignment horizontal="left"/>
    </xf>
    <xf numFmtId="49" fontId="17" fillId="0" borderId="14">
      <alignment horizontal="center"/>
    </xf>
    <xf numFmtId="49" fontId="17" fillId="0" borderId="13">
      <alignment horizontal="center" wrapText="1"/>
    </xf>
    <xf numFmtId="0" fontId="17" fillId="0" borderId="9">
      <alignment horizontal="left" wrapText="1" indent="1"/>
    </xf>
    <xf numFmtId="49" fontId="17" fillId="0" borderId="13">
      <alignment horizontal="center"/>
    </xf>
    <xf numFmtId="0" fontId="17" fillId="0" borderId="15">
      <alignment horizontal="left" wrapText="1"/>
    </xf>
    <xf numFmtId="0" fontId="16" fillId="0" borderId="0">
      <alignment horizontal="center"/>
    </xf>
    <xf numFmtId="0" fontId="17" fillId="0" borderId="15">
      <alignment horizontal="left" wrapText="1" indent="2"/>
    </xf>
    <xf numFmtId="49" fontId="17" fillId="0" borderId="14">
      <alignment horizontal="center"/>
    </xf>
    <xf numFmtId="0" fontId="11" fillId="0" borderId="2"/>
    <xf numFmtId="49" fontId="17" fillId="0" borderId="16">
      <alignment horizontal="center"/>
    </xf>
    <xf numFmtId="0" fontId="11" fillId="0" borderId="16"/>
    <xf numFmtId="0" fontId="17" fillId="0" borderId="9">
      <alignment horizontal="left" wrapText="1" indent="1"/>
    </xf>
    <xf numFmtId="0" fontId="16" fillId="0" borderId="17">
      <alignment horizontal="center" vertical="center" textRotation="90" wrapText="1"/>
    </xf>
    <xf numFmtId="0" fontId="17" fillId="0" borderId="15">
      <alignment horizontal="left" wrapText="1"/>
    </xf>
    <xf numFmtId="0" fontId="16" fillId="0" borderId="12">
      <alignment horizontal="center" vertical="center" textRotation="90" wrapText="1"/>
    </xf>
    <xf numFmtId="0" fontId="17" fillId="0" borderId="15">
      <alignment horizontal="left" wrapText="1" indent="2"/>
    </xf>
    <xf numFmtId="0" fontId="17" fillId="0" borderId="0">
      <alignment vertical="center"/>
    </xf>
    <xf numFmtId="0" fontId="11" fillId="0" borderId="2"/>
    <xf numFmtId="0" fontId="16" fillId="0" borderId="7">
      <alignment horizontal="center" vertical="center" textRotation="90" wrapText="1"/>
    </xf>
    <xf numFmtId="0" fontId="11" fillId="0" borderId="16"/>
    <xf numFmtId="0" fontId="16" fillId="0" borderId="12">
      <alignment horizontal="center" vertical="center" textRotation="90"/>
    </xf>
    <xf numFmtId="0" fontId="16" fillId="0" borderId="17">
      <alignment horizontal="center" vertical="center" textRotation="90" wrapText="1"/>
    </xf>
    <xf numFmtId="0" fontId="16" fillId="0" borderId="7">
      <alignment horizontal="center" vertical="center" textRotation="90"/>
    </xf>
    <xf numFmtId="0" fontId="16" fillId="0" borderId="12">
      <alignment horizontal="center" vertical="center" textRotation="90" wrapText="1"/>
    </xf>
    <xf numFmtId="0" fontId="16" fillId="0" borderId="17">
      <alignment horizontal="center" vertical="center" textRotation="90"/>
    </xf>
    <xf numFmtId="0" fontId="17" fillId="0" borderId="0">
      <alignment vertical="center"/>
    </xf>
    <xf numFmtId="0" fontId="16" fillId="0" borderId="3">
      <alignment horizontal="center" vertical="center" textRotation="90"/>
    </xf>
    <xf numFmtId="0" fontId="16" fillId="0" borderId="7">
      <alignment horizontal="center" vertical="center" textRotation="90" wrapText="1"/>
    </xf>
    <xf numFmtId="0" fontId="18" fillId="0" borderId="7">
      <alignment wrapText="1"/>
    </xf>
    <xf numFmtId="0" fontId="16" fillId="0" borderId="12">
      <alignment horizontal="center" vertical="center" textRotation="90"/>
    </xf>
    <xf numFmtId="0" fontId="18" fillId="0" borderId="12">
      <alignment wrapText="1"/>
    </xf>
    <xf numFmtId="0" fontId="16" fillId="0" borderId="7">
      <alignment horizontal="center" vertical="center" textRotation="90"/>
    </xf>
    <xf numFmtId="0" fontId="17" fillId="0" borderId="3">
      <alignment horizontal="center" vertical="top" wrapText="1"/>
    </xf>
    <xf numFmtId="0" fontId="16" fillId="0" borderId="17">
      <alignment horizontal="center" vertical="center" textRotation="90"/>
    </xf>
    <xf numFmtId="0" fontId="16" fillId="0" borderId="18"/>
    <xf numFmtId="0" fontId="11" fillId="0" borderId="7"/>
    <xf numFmtId="49" fontId="19" fillId="0" borderId="19">
      <alignment horizontal="left" vertical="center" wrapText="1"/>
    </xf>
    <xf numFmtId="0" fontId="16" fillId="0" borderId="3">
      <alignment horizontal="center" vertical="center" textRotation="90"/>
    </xf>
    <xf numFmtId="49" fontId="17" fillId="0" borderId="20">
      <alignment horizontal="left" vertical="center" wrapText="1" indent="2"/>
    </xf>
    <xf numFmtId="0" fontId="18" fillId="0" borderId="7">
      <alignment wrapText="1"/>
    </xf>
    <xf numFmtId="49" fontId="17" fillId="0" borderId="21">
      <alignment horizontal="left" vertical="center" wrapText="1" indent="3"/>
    </xf>
    <xf numFmtId="0" fontId="18" fillId="0" borderId="12">
      <alignment wrapText="1"/>
    </xf>
    <xf numFmtId="49" fontId="17" fillId="0" borderId="19">
      <alignment horizontal="left" vertical="center" wrapText="1" indent="3"/>
    </xf>
    <xf numFmtId="0" fontId="17" fillId="0" borderId="3">
      <alignment horizontal="center" vertical="top" wrapText="1"/>
    </xf>
    <xf numFmtId="49" fontId="17" fillId="0" borderId="22">
      <alignment horizontal="left" vertical="center" wrapText="1" indent="3"/>
    </xf>
    <xf numFmtId="0" fontId="16" fillId="0" borderId="18"/>
    <xf numFmtId="0" fontId="19" fillId="0" borderId="18">
      <alignment horizontal="left" vertical="center" wrapText="1"/>
    </xf>
    <xf numFmtId="49" fontId="19" fillId="0" borderId="19">
      <alignment horizontal="left" vertical="center" wrapText="1"/>
    </xf>
    <xf numFmtId="49" fontId="17" fillId="0" borderId="12">
      <alignment horizontal="left" vertical="center" wrapText="1" indent="3"/>
    </xf>
    <xf numFmtId="49" fontId="17" fillId="0" borderId="20">
      <alignment horizontal="left" vertical="center" wrapText="1" indent="2"/>
    </xf>
    <xf numFmtId="49" fontId="17" fillId="0" borderId="0">
      <alignment horizontal="left" vertical="center" wrapText="1" indent="3"/>
    </xf>
    <xf numFmtId="49" fontId="17" fillId="0" borderId="21">
      <alignment horizontal="left" vertical="center" wrapText="1" indent="3"/>
    </xf>
    <xf numFmtId="49" fontId="17" fillId="0" borderId="7">
      <alignment horizontal="left" vertical="center" wrapText="1" indent="3"/>
    </xf>
    <xf numFmtId="49" fontId="17" fillId="0" borderId="19">
      <alignment horizontal="left" vertical="center" wrapText="1" indent="3"/>
    </xf>
    <xf numFmtId="49" fontId="19" fillId="0" borderId="18">
      <alignment horizontal="left" vertical="center" wrapText="1"/>
    </xf>
    <xf numFmtId="49" fontId="17" fillId="0" borderId="22">
      <alignment horizontal="left" vertical="center" wrapText="1" indent="3"/>
    </xf>
    <xf numFmtId="0" fontId="17" fillId="0" borderId="19">
      <alignment horizontal="left" vertical="center" wrapText="1"/>
    </xf>
    <xf numFmtId="0" fontId="19" fillId="0" borderId="18">
      <alignment horizontal="left" vertical="center" wrapText="1"/>
    </xf>
    <xf numFmtId="0" fontId="17" fillId="0" borderId="22">
      <alignment horizontal="left" vertical="center" wrapText="1"/>
    </xf>
    <xf numFmtId="49" fontId="17" fillId="0" borderId="12">
      <alignment horizontal="left" vertical="center" wrapText="1" indent="3"/>
    </xf>
    <xf numFmtId="49" fontId="17" fillId="0" borderId="19">
      <alignment horizontal="left" vertical="center" wrapText="1"/>
    </xf>
    <xf numFmtId="49" fontId="17" fillId="0" borderId="0">
      <alignment horizontal="left" vertical="center" wrapText="1" indent="3"/>
    </xf>
    <xf numFmtId="49" fontId="17" fillId="0" borderId="22">
      <alignment horizontal="left" vertical="center" wrapText="1"/>
    </xf>
    <xf numFmtId="49" fontId="17" fillId="0" borderId="7">
      <alignment horizontal="left" vertical="center" wrapText="1" indent="3"/>
    </xf>
    <xf numFmtId="49" fontId="16" fillId="0" borderId="23">
      <alignment horizontal="center"/>
    </xf>
    <xf numFmtId="0" fontId="19" fillId="0" borderId="24">
      <alignment horizontal="left" vertical="center" wrapText="1"/>
    </xf>
    <xf numFmtId="49" fontId="16" fillId="0" borderId="25">
      <alignment horizontal="center" vertical="center" wrapText="1"/>
    </xf>
    <xf numFmtId="49" fontId="17" fillId="0" borderId="26">
      <alignment horizontal="left" vertical="center" wrapText="1" indent="2"/>
    </xf>
    <xf numFmtId="49" fontId="17" fillId="0" borderId="27">
      <alignment horizontal="center" vertical="center" wrapText="1"/>
    </xf>
    <xf numFmtId="49" fontId="17" fillId="0" borderId="28">
      <alignment horizontal="left" vertical="center" wrapText="1" indent="3"/>
    </xf>
    <xf numFmtId="49" fontId="17" fillId="0" borderId="13">
      <alignment horizontal="center" vertical="center" wrapText="1"/>
    </xf>
    <xf numFmtId="49" fontId="17" fillId="0" borderId="29">
      <alignment horizontal="left" vertical="center" wrapText="1" indent="3"/>
    </xf>
    <xf numFmtId="49" fontId="17" fillId="0" borderId="25">
      <alignment horizontal="center" vertical="center" wrapText="1"/>
    </xf>
    <xf numFmtId="49" fontId="17" fillId="0" borderId="30">
      <alignment horizontal="left" vertical="center" wrapText="1" indent="3"/>
    </xf>
    <xf numFmtId="49" fontId="17" fillId="0" borderId="31">
      <alignment horizontal="center" vertical="center" wrapText="1"/>
    </xf>
    <xf numFmtId="49" fontId="19" fillId="0" borderId="24">
      <alignment horizontal="left" vertical="center" wrapText="1"/>
    </xf>
    <xf numFmtId="49" fontId="17" fillId="0" borderId="32">
      <alignment horizontal="center" vertical="center" wrapText="1"/>
    </xf>
    <xf numFmtId="49" fontId="16" fillId="0" borderId="23">
      <alignment horizontal="center"/>
    </xf>
    <xf numFmtId="49" fontId="17" fillId="0" borderId="0">
      <alignment horizontal="center" vertical="center" wrapText="1"/>
    </xf>
    <xf numFmtId="49" fontId="16" fillId="0" borderId="25">
      <alignment horizontal="center" vertical="center" wrapText="1"/>
    </xf>
    <xf numFmtId="49" fontId="17" fillId="0" borderId="7">
      <alignment horizontal="center" vertical="center" wrapText="1"/>
    </xf>
    <xf numFmtId="49" fontId="17" fillId="0" borderId="27">
      <alignment horizontal="center" vertical="center" wrapText="1"/>
    </xf>
    <xf numFmtId="49" fontId="16" fillId="0" borderId="23">
      <alignment horizontal="center" vertical="center" wrapText="1"/>
    </xf>
    <xf numFmtId="49" fontId="17" fillId="0" borderId="13">
      <alignment horizontal="center" vertical="center" wrapText="1"/>
    </xf>
    <xf numFmtId="0" fontId="16" fillId="0" borderId="23">
      <alignment horizontal="center" vertical="center"/>
    </xf>
    <xf numFmtId="49" fontId="17" fillId="0" borderId="25">
      <alignment horizontal="center" vertical="center" wrapText="1"/>
    </xf>
    <xf numFmtId="0" fontId="17" fillId="0" borderId="27">
      <alignment horizontal="center" vertical="center"/>
    </xf>
    <xf numFmtId="49" fontId="17" fillId="0" borderId="31">
      <alignment horizontal="center" vertical="center" wrapText="1"/>
    </xf>
    <xf numFmtId="0" fontId="17" fillId="0" borderId="13">
      <alignment horizontal="center" vertical="center"/>
    </xf>
    <xf numFmtId="49" fontId="17" fillId="0" borderId="32">
      <alignment horizontal="center" vertical="center" wrapText="1"/>
    </xf>
    <xf numFmtId="0" fontId="17" fillId="0" borderId="25">
      <alignment horizontal="center" vertical="center"/>
    </xf>
    <xf numFmtId="49" fontId="17" fillId="0" borderId="0">
      <alignment horizontal="center" vertical="center" wrapText="1"/>
    </xf>
    <xf numFmtId="0" fontId="16" fillId="0" borderId="25">
      <alignment horizontal="center" vertical="center"/>
    </xf>
    <xf numFmtId="49" fontId="17" fillId="0" borderId="7">
      <alignment horizontal="center" vertical="center" wrapText="1"/>
    </xf>
    <xf numFmtId="0" fontId="17" fillId="0" borderId="31">
      <alignment horizontal="center" vertical="center"/>
    </xf>
    <xf numFmtId="49" fontId="17" fillId="0" borderId="2">
      <alignment horizontal="center" vertical="center" wrapText="1"/>
    </xf>
    <xf numFmtId="49" fontId="16" fillId="0" borderId="23">
      <alignment horizontal="center" vertical="center"/>
    </xf>
    <xf numFmtId="49" fontId="16" fillId="0" borderId="23">
      <alignment horizontal="center" vertical="center" wrapText="1"/>
    </xf>
    <xf numFmtId="49" fontId="17" fillId="0" borderId="27">
      <alignment horizontal="center" vertical="center"/>
    </xf>
    <xf numFmtId="49" fontId="17" fillId="0" borderId="33">
      <alignment horizontal="center" vertical="center" wrapText="1"/>
    </xf>
    <xf numFmtId="49" fontId="17" fillId="0" borderId="13">
      <alignment horizontal="center" vertical="center"/>
    </xf>
    <xf numFmtId="49" fontId="17" fillId="0" borderId="34">
      <alignment horizontal="center" vertical="center" wrapText="1"/>
    </xf>
    <xf numFmtId="49" fontId="17" fillId="0" borderId="25">
      <alignment horizontal="center" vertical="center"/>
    </xf>
    <xf numFmtId="0" fontId="16" fillId="0" borderId="13">
      <alignment horizontal="center" vertical="center"/>
    </xf>
    <xf numFmtId="49" fontId="17" fillId="0" borderId="31">
      <alignment horizontal="center" vertical="center"/>
    </xf>
    <xf numFmtId="0" fontId="17" fillId="0" borderId="27">
      <alignment horizontal="center" vertical="center"/>
    </xf>
    <xf numFmtId="49" fontId="17" fillId="0" borderId="3">
      <alignment horizontal="center" vertical="top" wrapText="1"/>
    </xf>
    <xf numFmtId="0" fontId="17" fillId="0" borderId="13">
      <alignment horizontal="center" vertical="center"/>
    </xf>
    <xf numFmtId="0" fontId="17" fillId="0" borderId="2"/>
    <xf numFmtId="0" fontId="17" fillId="0" borderId="25">
      <alignment horizontal="center" vertical="center"/>
    </xf>
    <xf numFmtId="4" fontId="17" fillId="0" borderId="35">
      <alignment horizontal="right"/>
    </xf>
    <xf numFmtId="0" fontId="17" fillId="0" borderId="31">
      <alignment horizontal="center" vertical="center"/>
    </xf>
    <xf numFmtId="4" fontId="17" fillId="0" borderId="32">
      <alignment horizontal="right"/>
    </xf>
    <xf numFmtId="0" fontId="16" fillId="0" borderId="23">
      <alignment horizontal="center" vertical="center"/>
    </xf>
    <xf numFmtId="4" fontId="17" fillId="0" borderId="0">
      <alignment horizontal="right" shrinkToFit="1"/>
    </xf>
    <xf numFmtId="49" fontId="16" fillId="0" borderId="25">
      <alignment horizontal="center" vertical="center"/>
    </xf>
    <xf numFmtId="4" fontId="17" fillId="0" borderId="7">
      <alignment horizontal="right"/>
    </xf>
    <xf numFmtId="49" fontId="17" fillId="0" borderId="34">
      <alignment horizontal="center" vertical="center"/>
    </xf>
    <xf numFmtId="49" fontId="17" fillId="0" borderId="7">
      <alignment horizontal="center" wrapText="1"/>
    </xf>
    <xf numFmtId="49" fontId="17" fillId="0" borderId="13">
      <alignment horizontal="center" vertical="center"/>
    </xf>
    <xf numFmtId="0" fontId="17" fillId="0" borderId="12">
      <alignment horizontal="center"/>
    </xf>
    <xf numFmtId="49" fontId="17" fillId="0" borderId="25">
      <alignment horizontal="center" vertical="center"/>
    </xf>
    <xf numFmtId="0" fontId="20" fillId="0" borderId="7"/>
    <xf numFmtId="49" fontId="17" fillId="0" borderId="31">
      <alignment horizontal="center" vertical="center"/>
    </xf>
    <xf numFmtId="0" fontId="20" fillId="0" borderId="12"/>
    <xf numFmtId="49" fontId="17" fillId="0" borderId="3">
      <alignment horizontal="center" vertical="top" wrapText="1"/>
    </xf>
    <xf numFmtId="0" fontId="17" fillId="0" borderId="7">
      <alignment horizontal="center"/>
    </xf>
    <xf numFmtId="0" fontId="17" fillId="0" borderId="2"/>
    <xf numFmtId="49" fontId="17" fillId="0" borderId="12">
      <alignment horizontal="center"/>
    </xf>
    <xf numFmtId="4" fontId="17" fillId="0" borderId="35">
      <alignment horizontal="right"/>
    </xf>
    <xf numFmtId="49" fontId="17" fillId="0" borderId="0">
      <alignment horizontal="left"/>
    </xf>
    <xf numFmtId="4" fontId="17" fillId="0" borderId="32">
      <alignment horizontal="right"/>
    </xf>
    <xf numFmtId="4" fontId="17" fillId="0" borderId="2">
      <alignment horizontal="right"/>
    </xf>
    <xf numFmtId="4" fontId="17" fillId="0" borderId="0">
      <alignment horizontal="right" shrinkToFit="1"/>
    </xf>
    <xf numFmtId="0" fontId="17" fillId="0" borderId="3">
      <alignment horizontal="center" vertical="top"/>
    </xf>
    <xf numFmtId="4" fontId="17" fillId="0" borderId="7">
      <alignment horizontal="right"/>
    </xf>
    <xf numFmtId="4" fontId="17" fillId="0" borderId="16">
      <alignment horizontal="right"/>
    </xf>
    <xf numFmtId="4" fontId="17" fillId="0" borderId="0">
      <alignment horizontal="right"/>
    </xf>
    <xf numFmtId="4" fontId="17" fillId="0" borderId="36">
      <alignment horizontal="right"/>
    </xf>
    <xf numFmtId="4" fontId="17" fillId="0" borderId="2">
      <alignment horizontal="right"/>
    </xf>
    <xf numFmtId="0" fontId="17" fillId="0" borderId="16"/>
    <xf numFmtId="0" fontId="17" fillId="0" borderId="37"/>
    <xf numFmtId="0" fontId="18" fillId="0" borderId="3">
      <alignment wrapText="1"/>
    </xf>
    <xf numFmtId="49" fontId="17" fillId="0" borderId="7">
      <alignment horizontal="center" wrapText="1"/>
    </xf>
    <xf numFmtId="0" fontId="9" fillId="0" borderId="38"/>
    <xf numFmtId="0" fontId="17" fillId="0" borderId="12">
      <alignment horizontal="center"/>
    </xf>
    <xf numFmtId="0" fontId="20" fillId="0" borderId="7"/>
    <xf numFmtId="0" fontId="20" fillId="0" borderId="12"/>
    <xf numFmtId="0" fontId="17" fillId="0" borderId="7">
      <alignment horizontal="center"/>
    </xf>
    <xf numFmtId="49" fontId="17" fillId="0" borderId="12">
      <alignment horizontal="center"/>
    </xf>
    <xf numFmtId="49" fontId="17" fillId="0" borderId="0">
      <alignment horizontal="left"/>
    </xf>
    <xf numFmtId="0" fontId="17" fillId="0" borderId="2">
      <alignment horizontal="center" vertical="top"/>
    </xf>
    <xf numFmtId="4" fontId="17" fillId="0" borderId="39">
      <alignment horizontal="right"/>
    </xf>
    <xf numFmtId="0" fontId="17" fillId="0" borderId="40"/>
    <xf numFmtId="4" fontId="17" fillId="0" borderId="41">
      <alignment horizontal="right"/>
    </xf>
    <xf numFmtId="4" fontId="17" fillId="0" borderId="42">
      <alignment horizontal="right"/>
    </xf>
    <xf numFmtId="0" fontId="17" fillId="0" borderId="16"/>
    <xf numFmtId="4" fontId="17" fillId="0" borderId="16">
      <alignment horizontal="right"/>
    </xf>
    <xf numFmtId="0" fontId="17" fillId="0" borderId="43"/>
    <xf numFmtId="4" fontId="17" fillId="0" borderId="36">
      <alignment horizontal="right"/>
    </xf>
    <xf numFmtId="0" fontId="18" fillId="0" borderId="3">
      <alignment wrapText="1"/>
    </xf>
    <xf numFmtId="0" fontId="17" fillId="0" borderId="3">
      <alignment horizontal="center" vertical="top"/>
    </xf>
    <xf numFmtId="0" fontId="17" fillId="0" borderId="44"/>
    <xf numFmtId="0" fontId="9" fillId="0" borderId="38"/>
    <xf numFmtId="0" fontId="16" fillId="0" borderId="0"/>
    <xf numFmtId="0" fontId="21" fillId="0" borderId="0"/>
    <xf numFmtId="0" fontId="17" fillId="0" borderId="0">
      <alignment horizontal="left"/>
    </xf>
    <xf numFmtId="0" fontId="17" fillId="0" borderId="0"/>
    <xf numFmtId="0" fontId="9" fillId="0" borderId="0"/>
    <xf numFmtId="0" fontId="11" fillId="0" borderId="0"/>
    <xf numFmtId="49" fontId="17" fillId="0" borderId="3">
      <alignment horizontal="center" vertical="center" wrapText="1"/>
    </xf>
    <xf numFmtId="0" fontId="17" fillId="0" borderId="45">
      <alignment horizontal="left" wrapText="1"/>
    </xf>
    <xf numFmtId="0" fontId="17" fillId="0" borderId="10">
      <alignment horizontal="left" wrapText="1" indent="1"/>
    </xf>
    <xf numFmtId="0" fontId="17" fillId="0" borderId="44">
      <alignment horizontal="left" wrapText="1" indent="2"/>
    </xf>
    <xf numFmtId="0" fontId="22" fillId="0" borderId="0">
      <alignment horizontal="center" vertical="top"/>
    </xf>
    <xf numFmtId="0" fontId="17" fillId="0" borderId="12">
      <alignment horizontal="left"/>
    </xf>
    <xf numFmtId="49" fontId="17" fillId="0" borderId="23">
      <alignment horizontal="center" wrapText="1"/>
    </xf>
    <xf numFmtId="49" fontId="17" fillId="0" borderId="27">
      <alignment horizontal="center" wrapText="1"/>
    </xf>
    <xf numFmtId="49" fontId="17" fillId="0" borderId="25">
      <alignment horizontal="center"/>
    </xf>
    <xf numFmtId="0" fontId="17" fillId="0" borderId="32"/>
    <xf numFmtId="49" fontId="17" fillId="0" borderId="12"/>
    <xf numFmtId="4" fontId="13" fillId="0" borderId="3">
      <alignment horizontal="right" vertical="top" shrinkToFit="1"/>
    </xf>
    <xf numFmtId="49" fontId="17" fillId="0" borderId="0"/>
    <xf numFmtId="4" fontId="7" fillId="3" borderId="3">
      <alignment horizontal="right" vertical="top" shrinkToFit="1"/>
    </xf>
    <xf numFmtId="49" fontId="17" fillId="0" borderId="46">
      <alignment horizontal="center"/>
    </xf>
    <xf numFmtId="49" fontId="17" fillId="0" borderId="2">
      <alignment horizontal="center"/>
    </xf>
    <xf numFmtId="0" fontId="13" fillId="0" borderId="3">
      <alignment horizontal="center" vertical="center" wrapText="1"/>
    </xf>
    <xf numFmtId="49" fontId="17" fillId="0" borderId="3">
      <alignment horizontal="center"/>
    </xf>
    <xf numFmtId="0" fontId="13" fillId="0" borderId="3">
      <alignment horizontal="center" vertical="center" wrapText="1"/>
    </xf>
    <xf numFmtId="49" fontId="17" fillId="0" borderId="14">
      <alignment horizontal="center" vertical="center" wrapText="1"/>
    </xf>
    <xf numFmtId="0" fontId="13" fillId="0" borderId="3">
      <alignment horizontal="center" vertical="center" wrapText="1"/>
    </xf>
    <xf numFmtId="4" fontId="17" fillId="0" borderId="3">
      <alignment horizontal="right"/>
    </xf>
    <xf numFmtId="49" fontId="17" fillId="0" borderId="35">
      <alignment horizontal="center" vertical="center" wrapText="1"/>
    </xf>
    <xf numFmtId="0" fontId="13" fillId="0" borderId="3">
      <alignment horizontal="center" vertical="center" wrapText="1"/>
    </xf>
    <xf numFmtId="0" fontId="17" fillId="6" borderId="0"/>
    <xf numFmtId="4" fontId="17" fillId="0" borderId="3">
      <alignment horizontal="right"/>
    </xf>
    <xf numFmtId="0" fontId="13" fillId="0" borderId="3">
      <alignment horizontal="center" vertical="center" wrapText="1"/>
    </xf>
    <xf numFmtId="0" fontId="17" fillId="6" borderId="0"/>
    <xf numFmtId="0" fontId="13" fillId="0" borderId="3">
      <alignment horizontal="center" vertical="center" wrapText="1"/>
    </xf>
    <xf numFmtId="0" fontId="17" fillId="0" borderId="0">
      <alignment horizontal="center"/>
    </xf>
    <xf numFmtId="0" fontId="23" fillId="0" borderId="0">
      <alignment horizontal="center" wrapText="1"/>
    </xf>
    <xf numFmtId="0" fontId="13" fillId="0" borderId="3">
      <alignment horizontal="center" vertical="center" wrapText="1"/>
    </xf>
    <xf numFmtId="0" fontId="17" fillId="0" borderId="0">
      <alignment horizontal="center"/>
    </xf>
    <xf numFmtId="0" fontId="13" fillId="0" borderId="3">
      <alignment horizontal="center" vertical="center" wrapText="1"/>
    </xf>
    <xf numFmtId="0" fontId="17" fillId="0" borderId="7">
      <alignment wrapText="1"/>
    </xf>
    <xf numFmtId="0" fontId="13" fillId="0" borderId="3">
      <alignment horizontal="center" vertical="center" wrapText="1"/>
    </xf>
    <xf numFmtId="0" fontId="17" fillId="0" borderId="47">
      <alignment wrapText="1"/>
    </xf>
    <xf numFmtId="0" fontId="13" fillId="0" borderId="3">
      <alignment horizontal="center" vertical="center" wrapText="1"/>
    </xf>
    <xf numFmtId="0" fontId="24" fillId="0" borderId="48"/>
    <xf numFmtId="0" fontId="13" fillId="0" borderId="3">
      <alignment horizontal="center" vertical="center" wrapText="1"/>
    </xf>
    <xf numFmtId="49" fontId="25" fillId="0" borderId="49">
      <alignment horizontal="right"/>
    </xf>
    <xf numFmtId="0" fontId="13" fillId="0" borderId="0">
      <alignment horizontal="left" wrapText="1"/>
    </xf>
    <xf numFmtId="0" fontId="17" fillId="0" borderId="49">
      <alignment horizontal="right"/>
    </xf>
    <xf numFmtId="10" fontId="13" fillId="0" borderId="3">
      <alignment horizontal="right" vertical="top" shrinkToFit="1"/>
    </xf>
    <xf numFmtId="0" fontId="24" fillId="0" borderId="7"/>
    <xf numFmtId="10" fontId="7" fillId="3" borderId="3">
      <alignment horizontal="right" vertical="top" shrinkToFit="1"/>
    </xf>
    <xf numFmtId="0" fontId="17" fillId="0" borderId="35">
      <alignment horizontal="center"/>
    </xf>
    <xf numFmtId="0" fontId="9" fillId="0" borderId="32"/>
    <xf numFmtId="0" fontId="14" fillId="0" borderId="0">
      <alignment horizontal="center" wrapText="1"/>
    </xf>
    <xf numFmtId="0" fontId="17" fillId="0" borderId="35">
      <alignment horizontal="center"/>
    </xf>
    <xf numFmtId="0" fontId="14" fillId="0" borderId="0">
      <alignment horizontal="center"/>
    </xf>
    <xf numFmtId="49" fontId="11" fillId="0" borderId="50">
      <alignment horizontal="center"/>
    </xf>
    <xf numFmtId="0" fontId="13" fillId="0" borderId="0">
      <alignment horizontal="right"/>
    </xf>
    <xf numFmtId="165" fontId="17" fillId="0" borderId="11">
      <alignment horizontal="center"/>
    </xf>
    <xf numFmtId="0" fontId="13" fillId="0" borderId="0">
      <alignment vertical="top"/>
    </xf>
    <xf numFmtId="0" fontId="17" fillId="0" borderId="51">
      <alignment horizontal="center"/>
    </xf>
    <xf numFmtId="0" fontId="7" fillId="0" borderId="3">
      <alignment vertical="top" wrapText="1"/>
    </xf>
    <xf numFmtId="49" fontId="17" fillId="0" borderId="52">
      <alignment horizontal="center"/>
    </xf>
    <xf numFmtId="0" fontId="13" fillId="5" borderId="0">
      <alignment horizontal="center"/>
    </xf>
    <xf numFmtId="49" fontId="17" fillId="0" borderId="11">
      <alignment horizontal="center"/>
    </xf>
    <xf numFmtId="0" fontId="13" fillId="5" borderId="0">
      <alignment horizontal="left"/>
    </xf>
    <xf numFmtId="0" fontId="17" fillId="0" borderId="11">
      <alignment horizontal="center"/>
    </xf>
    <xf numFmtId="4" fontId="7" fillId="4" borderId="3">
      <alignment horizontal="right" vertical="top" shrinkToFit="1"/>
    </xf>
    <xf numFmtId="49" fontId="17" fillId="0" borderId="53">
      <alignment horizontal="center"/>
    </xf>
    <xf numFmtId="10" fontId="7" fillId="4" borderId="3">
      <alignment horizontal="right" vertical="top" shrinkToFit="1"/>
    </xf>
    <xf numFmtId="0" fontId="24" fillId="0" borderId="0"/>
    <xf numFmtId="0" fontId="11" fillId="0" borderId="38"/>
    <xf numFmtId="0" fontId="11" fillId="0" borderId="54"/>
    <xf numFmtId="4" fontId="17" fillId="0" borderId="44">
      <alignment horizontal="right"/>
    </xf>
    <xf numFmtId="0" fontId="11" fillId="0" borderId="38"/>
    <xf numFmtId="49" fontId="17" fillId="0" borderId="16">
      <alignment horizontal="center"/>
    </xf>
    <xf numFmtId="4" fontId="17" fillId="0" borderId="44">
      <alignment horizontal="right"/>
    </xf>
    <xf numFmtId="0" fontId="17" fillId="0" borderId="55">
      <alignment horizontal="left" wrapText="1"/>
    </xf>
    <xf numFmtId="0" fontId="23" fillId="0" borderId="0">
      <alignment horizontal="left" wrapText="1"/>
    </xf>
    <xf numFmtId="0" fontId="17" fillId="0" borderId="15">
      <alignment horizontal="left" wrapText="1" indent="1"/>
    </xf>
    <xf numFmtId="49" fontId="11" fillId="0" borderId="0"/>
    <xf numFmtId="0" fontId="17" fillId="0" borderId="56">
      <alignment horizontal="left" wrapText="1" indent="2"/>
    </xf>
    <xf numFmtId="0" fontId="17" fillId="0" borderId="0">
      <alignment horizontal="right"/>
    </xf>
    <xf numFmtId="0" fontId="17" fillId="6" borderId="32"/>
    <xf numFmtId="49" fontId="17" fillId="0" borderId="17">
      <alignment horizontal="center" vertical="center" wrapText="1"/>
    </xf>
    <xf numFmtId="0" fontId="23" fillId="0" borderId="0">
      <alignment horizontal="left" wrapText="1"/>
    </xf>
    <xf numFmtId="0" fontId="17" fillId="0" borderId="55">
      <alignment horizontal="left" wrapText="1"/>
    </xf>
    <xf numFmtId="49" fontId="11" fillId="0" borderId="0"/>
    <xf numFmtId="0" fontId="17" fillId="0" borderId="15">
      <alignment horizontal="left" wrapText="1" indent="1"/>
    </xf>
    <xf numFmtId="0" fontId="11" fillId="0" borderId="38"/>
    <xf numFmtId="0" fontId="17" fillId="0" borderId="0">
      <alignment horizontal="right"/>
    </xf>
    <xf numFmtId="0" fontId="17" fillId="0" borderId="56">
      <alignment horizontal="left" wrapText="1" indent="2"/>
    </xf>
    <xf numFmtId="49" fontId="17" fillId="0" borderId="0">
      <alignment horizontal="right"/>
    </xf>
    <xf numFmtId="0" fontId="17" fillId="6" borderId="32"/>
    <xf numFmtId="0" fontId="17" fillId="0" borderId="0">
      <alignment horizontal="left" wrapText="1"/>
    </xf>
    <xf numFmtId="49" fontId="17" fillId="0" borderId="0">
      <alignment horizontal="right"/>
    </xf>
    <xf numFmtId="0" fontId="17" fillId="0" borderId="7">
      <alignment horizontal="left"/>
    </xf>
    <xf numFmtId="4" fontId="17" fillId="0" borderId="5">
      <alignment horizontal="right"/>
    </xf>
    <xf numFmtId="0" fontId="17" fillId="0" borderId="8">
      <alignment horizontal="left" wrapText="1"/>
    </xf>
    <xf numFmtId="49" fontId="17" fillId="0" borderId="40">
      <alignment horizontal="center"/>
    </xf>
    <xf numFmtId="0" fontId="17" fillId="0" borderId="47"/>
    <xf numFmtId="49" fontId="17" fillId="0" borderId="54">
      <alignment horizontal="center"/>
    </xf>
    <xf numFmtId="0" fontId="16" fillId="0" borderId="56">
      <alignment horizontal="left" wrapText="1"/>
    </xf>
    <xf numFmtId="49" fontId="17" fillId="0" borderId="0">
      <alignment horizontal="center"/>
    </xf>
    <xf numFmtId="49" fontId="17" fillId="0" borderId="0">
      <alignment horizontal="center" wrapText="1"/>
    </xf>
    <xf numFmtId="0" fontId="17" fillId="0" borderId="0">
      <alignment horizontal="left" wrapText="1"/>
    </xf>
    <xf numFmtId="49" fontId="17" fillId="0" borderId="25">
      <alignment horizontal="center" wrapText="1"/>
    </xf>
    <xf numFmtId="0" fontId="17" fillId="0" borderId="7">
      <alignment horizontal="left"/>
    </xf>
    <xf numFmtId="0" fontId="17" fillId="0" borderId="57"/>
    <xf numFmtId="0" fontId="17" fillId="0" borderId="8">
      <alignment horizontal="left" wrapText="1"/>
    </xf>
    <xf numFmtId="0" fontId="17" fillId="0" borderId="58">
      <alignment horizontal="center" wrapText="1"/>
    </xf>
    <xf numFmtId="0" fontId="17" fillId="0" borderId="47"/>
    <xf numFmtId="0" fontId="11" fillId="0" borderId="32"/>
    <xf numFmtId="0" fontId="16" fillId="0" borderId="56">
      <alignment horizontal="left" wrapText="1"/>
    </xf>
    <xf numFmtId="49" fontId="17" fillId="0" borderId="0">
      <alignment horizontal="center"/>
    </xf>
    <xf numFmtId="49" fontId="17" fillId="0" borderId="0">
      <alignment horizontal="center" wrapText="1"/>
    </xf>
    <xf numFmtId="49" fontId="17" fillId="0" borderId="46">
      <alignment horizontal="center" wrapText="1"/>
    </xf>
    <xf numFmtId="49" fontId="17" fillId="0" borderId="25">
      <alignment horizontal="center" wrapText="1"/>
    </xf>
    <xf numFmtId="49" fontId="17" fillId="0" borderId="59">
      <alignment horizontal="center" wrapText="1"/>
    </xf>
    <xf numFmtId="0" fontId="17" fillId="0" borderId="57"/>
    <xf numFmtId="49" fontId="17" fillId="0" borderId="7"/>
    <xf numFmtId="0" fontId="17" fillId="0" borderId="58">
      <alignment horizontal="center" wrapText="1"/>
    </xf>
    <xf numFmtId="4" fontId="17" fillId="0" borderId="14">
      <alignment horizontal="right"/>
    </xf>
    <xf numFmtId="0" fontId="11" fillId="0" borderId="32"/>
    <xf numFmtId="4" fontId="17" fillId="0" borderId="46">
      <alignment horizontal="right"/>
    </xf>
    <xf numFmtId="49" fontId="17" fillId="0" borderId="46">
      <alignment horizontal="center" wrapText="1"/>
    </xf>
    <xf numFmtId="4" fontId="17" fillId="0" borderId="60">
      <alignment horizontal="right"/>
    </xf>
    <xf numFmtId="49" fontId="17" fillId="0" borderId="59">
      <alignment horizontal="center" wrapText="1"/>
    </xf>
    <xf numFmtId="49" fontId="17" fillId="0" borderId="44">
      <alignment horizontal="center"/>
    </xf>
    <xf numFmtId="49" fontId="17" fillId="0" borderId="7"/>
    <xf numFmtId="4" fontId="17" fillId="0" borderId="61">
      <alignment horizontal="right"/>
    </xf>
    <xf numFmtId="4" fontId="17" fillId="0" borderId="14">
      <alignment horizontal="right"/>
    </xf>
    <xf numFmtId="4" fontId="17" fillId="0" borderId="14">
      <alignment horizontal="right"/>
    </xf>
    <xf numFmtId="4" fontId="17" fillId="0" borderId="46">
      <alignment horizontal="right"/>
    </xf>
    <xf numFmtId="0" fontId="16" fillId="0" borderId="11">
      <alignment horizontal="left" wrapText="1"/>
    </xf>
    <xf numFmtId="4" fontId="17" fillId="0" borderId="60">
      <alignment horizontal="right"/>
    </xf>
    <xf numFmtId="0" fontId="17" fillId="0" borderId="7"/>
    <xf numFmtId="49" fontId="17" fillId="0" borderId="44">
      <alignment horizontal="center"/>
    </xf>
    <xf numFmtId="0" fontId="11" fillId="0" borderId="7"/>
    <xf numFmtId="4" fontId="17" fillId="0" borderId="61">
      <alignment horizontal="right"/>
    </xf>
    <xf numFmtId="0" fontId="1" fillId="0" borderId="0"/>
    <xf numFmtId="0" fontId="1" fillId="3" borderId="4" applyNumberFormat="0" applyFont="0" applyAlignment="0" applyProtection="0"/>
    <xf numFmtId="0" fontId="26" fillId="0" borderId="0"/>
    <xf numFmtId="166" fontId="27" fillId="0" borderId="0" applyFont="0" applyFill="0" applyBorder="0" applyAlignment="0" applyProtection="0"/>
  </cellStyleXfs>
  <cellXfs count="26">
    <xf numFmtId="0" fontId="0" fillId="0" borderId="0" xfId="0">
      <alignment vertical="top" wrapText="1"/>
    </xf>
    <xf numFmtId="0" fontId="3" fillId="0" borderId="0" xfId="0" applyFont="1" applyFill="1" applyAlignment="1">
      <alignment vertical="top" wrapText="1"/>
    </xf>
    <xf numFmtId="4" fontId="4" fillId="0" borderId="1" xfId="0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0" borderId="2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vertical="center" wrapText="1"/>
    </xf>
  </cellXfs>
  <cellStyles count="372">
    <cellStyle name="br" xfId="6"/>
    <cellStyle name="br 2" xfId="7"/>
    <cellStyle name="col" xfId="8"/>
    <cellStyle name="col 2" xfId="9"/>
    <cellStyle name="ex73" xfId="42"/>
    <cellStyle name="Normal" xfId="0" builtinId="0"/>
    <cellStyle name="Normal 2" xfId="2"/>
    <cellStyle name="Normal 3" xfId="41"/>
    <cellStyle name="Percent" xfId="1" builtinId="5"/>
    <cellStyle name="style0" xfId="10"/>
    <cellStyle name="style0 2" xfId="11"/>
    <cellStyle name="td" xfId="12"/>
    <cellStyle name="td 2" xfId="13"/>
    <cellStyle name="tr" xfId="14"/>
    <cellStyle name="tr 2" xfId="15"/>
    <cellStyle name="xl100" xfId="43"/>
    <cellStyle name="xl100 2" xfId="44"/>
    <cellStyle name="xl101" xfId="45"/>
    <cellStyle name="xl101 2" xfId="46"/>
    <cellStyle name="xl102" xfId="47"/>
    <cellStyle name="xl102 2" xfId="48"/>
    <cellStyle name="xl103" xfId="49"/>
    <cellStyle name="xl103 2" xfId="50"/>
    <cellStyle name="xl104" xfId="51"/>
    <cellStyle name="xl104 2" xfId="52"/>
    <cellStyle name="xl105" xfId="53"/>
    <cellStyle name="xl105 2" xfId="54"/>
    <cellStyle name="xl106" xfId="55"/>
    <cellStyle name="xl106 2" xfId="56"/>
    <cellStyle name="xl107" xfId="57"/>
    <cellStyle name="xl107 2" xfId="58"/>
    <cellStyle name="xl108" xfId="59"/>
    <cellStyle name="xl108 2" xfId="60"/>
    <cellStyle name="xl109" xfId="61"/>
    <cellStyle name="xl109 2" xfId="62"/>
    <cellStyle name="xl110" xfId="63"/>
    <cellStyle name="xl110 2" xfId="64"/>
    <cellStyle name="xl111" xfId="65"/>
    <cellStyle name="xl111 2" xfId="66"/>
    <cellStyle name="xl112" xfId="67"/>
    <cellStyle name="xl112 2" xfId="68"/>
    <cellStyle name="xl113" xfId="69"/>
    <cellStyle name="xl113 2" xfId="70"/>
    <cellStyle name="xl114" xfId="71"/>
    <cellStyle name="xl114 2" xfId="72"/>
    <cellStyle name="xl115" xfId="73"/>
    <cellStyle name="xl115 2" xfId="74"/>
    <cellStyle name="xl116" xfId="75"/>
    <cellStyle name="xl116 2" xfId="76"/>
    <cellStyle name="xl117" xfId="77"/>
    <cellStyle name="xl117 2" xfId="78"/>
    <cellStyle name="xl118" xfId="79"/>
    <cellStyle name="xl118 2" xfId="80"/>
    <cellStyle name="xl119" xfId="81"/>
    <cellStyle name="xl119 2" xfId="82"/>
    <cellStyle name="xl120" xfId="83"/>
    <cellStyle name="xl120 2" xfId="84"/>
    <cellStyle name="xl121" xfId="85"/>
    <cellStyle name="xl121 2" xfId="86"/>
    <cellStyle name="xl122" xfId="87"/>
    <cellStyle name="xl122 2" xfId="88"/>
    <cellStyle name="xl123" xfId="89"/>
    <cellStyle name="xl123 2" xfId="90"/>
    <cellStyle name="xl124" xfId="91"/>
    <cellStyle name="xl124 2" xfId="92"/>
    <cellStyle name="xl125" xfId="93"/>
    <cellStyle name="xl125 2" xfId="94"/>
    <cellStyle name="xl126" xfId="95"/>
    <cellStyle name="xl126 2" xfId="96"/>
    <cellStyle name="xl127" xfId="97"/>
    <cellStyle name="xl127 2" xfId="98"/>
    <cellStyle name="xl128" xfId="99"/>
    <cellStyle name="xl128 2" xfId="100"/>
    <cellStyle name="xl129" xfId="101"/>
    <cellStyle name="xl129 2" xfId="102"/>
    <cellStyle name="xl130" xfId="103"/>
    <cellStyle name="xl130 2" xfId="104"/>
    <cellStyle name="xl131" xfId="105"/>
    <cellStyle name="xl131 2" xfId="106"/>
    <cellStyle name="xl132" xfId="107"/>
    <cellStyle name="xl132 2" xfId="108"/>
    <cellStyle name="xl133" xfId="109"/>
    <cellStyle name="xl133 2" xfId="110"/>
    <cellStyle name="xl134" xfId="111"/>
    <cellStyle name="xl134 2" xfId="112"/>
    <cellStyle name="xl135" xfId="113"/>
    <cellStyle name="xl135 2" xfId="114"/>
    <cellStyle name="xl136" xfId="115"/>
    <cellStyle name="xl136 2" xfId="116"/>
    <cellStyle name="xl137" xfId="117"/>
    <cellStyle name="xl137 2" xfId="118"/>
    <cellStyle name="xl138" xfId="119"/>
    <cellStyle name="xl138 2" xfId="120"/>
    <cellStyle name="xl139" xfId="121"/>
    <cellStyle name="xl139 2" xfId="122"/>
    <cellStyle name="xl140" xfId="123"/>
    <cellStyle name="xl140 2" xfId="124"/>
    <cellStyle name="xl141" xfId="125"/>
    <cellStyle name="xl141 2" xfId="126"/>
    <cellStyle name="xl142" xfId="127"/>
    <cellStyle name="xl142 2" xfId="128"/>
    <cellStyle name="xl143" xfId="129"/>
    <cellStyle name="xl143 2" xfId="130"/>
    <cellStyle name="xl144" xfId="131"/>
    <cellStyle name="xl144 2" xfId="132"/>
    <cellStyle name="xl145" xfId="133"/>
    <cellStyle name="xl145 2" xfId="134"/>
    <cellStyle name="xl146" xfId="135"/>
    <cellStyle name="xl146 2" xfId="136"/>
    <cellStyle name="xl147" xfId="137"/>
    <cellStyle name="xl147 2" xfId="138"/>
    <cellStyle name="xl148" xfId="139"/>
    <cellStyle name="xl148 2" xfId="140"/>
    <cellStyle name="xl149" xfId="141"/>
    <cellStyle name="xl149 2" xfId="142"/>
    <cellStyle name="xl150" xfId="143"/>
    <cellStyle name="xl150 2" xfId="144"/>
    <cellStyle name="xl151" xfId="145"/>
    <cellStyle name="xl151 2" xfId="146"/>
    <cellStyle name="xl152" xfId="147"/>
    <cellStyle name="xl152 2" xfId="148"/>
    <cellStyle name="xl153" xfId="149"/>
    <cellStyle name="xl153 2" xfId="150"/>
    <cellStyle name="xl154" xfId="151"/>
    <cellStyle name="xl154 2" xfId="152"/>
    <cellStyle name="xl155" xfId="153"/>
    <cellStyle name="xl155 2" xfId="154"/>
    <cellStyle name="xl156" xfId="155"/>
    <cellStyle name="xl156 2" xfId="156"/>
    <cellStyle name="xl157" xfId="157"/>
    <cellStyle name="xl157 2" xfId="158"/>
    <cellStyle name="xl158" xfId="159"/>
    <cellStyle name="xl158 2" xfId="160"/>
    <cellStyle name="xl159" xfId="161"/>
    <cellStyle name="xl159 2" xfId="162"/>
    <cellStyle name="xl160" xfId="163"/>
    <cellStyle name="xl160 2" xfId="164"/>
    <cellStyle name="xl161" xfId="165"/>
    <cellStyle name="xl161 2" xfId="166"/>
    <cellStyle name="xl162" xfId="167"/>
    <cellStyle name="xl162 2" xfId="168"/>
    <cellStyle name="xl163" xfId="169"/>
    <cellStyle name="xl163 2" xfId="170"/>
    <cellStyle name="xl164" xfId="171"/>
    <cellStyle name="xl164 2" xfId="172"/>
    <cellStyle name="xl165" xfId="173"/>
    <cellStyle name="xl165 2" xfId="174"/>
    <cellStyle name="xl166" xfId="175"/>
    <cellStyle name="xl166 2" xfId="176"/>
    <cellStyle name="xl167" xfId="177"/>
    <cellStyle name="xl167 2" xfId="178"/>
    <cellStyle name="xl168" xfId="179"/>
    <cellStyle name="xl168 2" xfId="180"/>
    <cellStyle name="xl169" xfId="181"/>
    <cellStyle name="xl169 2" xfId="182"/>
    <cellStyle name="xl170" xfId="183"/>
    <cellStyle name="xl170 2" xfId="184"/>
    <cellStyle name="xl171" xfId="185"/>
    <cellStyle name="xl171 2" xfId="186"/>
    <cellStyle name="xl172" xfId="187"/>
    <cellStyle name="xl172 2" xfId="188"/>
    <cellStyle name="xl173" xfId="189"/>
    <cellStyle name="xl173 2" xfId="190"/>
    <cellStyle name="xl174" xfId="191"/>
    <cellStyle name="xl174 2" xfId="192"/>
    <cellStyle name="xl175" xfId="193"/>
    <cellStyle name="xl175 2" xfId="194"/>
    <cellStyle name="xl176" xfId="195"/>
    <cellStyle name="xl176 2" xfId="196"/>
    <cellStyle name="xl177" xfId="197"/>
    <cellStyle name="xl177 2" xfId="198"/>
    <cellStyle name="xl178" xfId="199"/>
    <cellStyle name="xl178 2" xfId="200"/>
    <cellStyle name="xl179" xfId="201"/>
    <cellStyle name="xl179 2" xfId="202"/>
    <cellStyle name="xl180" xfId="203"/>
    <cellStyle name="xl180 2" xfId="204"/>
    <cellStyle name="xl181" xfId="205"/>
    <cellStyle name="xl181 2" xfId="206"/>
    <cellStyle name="xl182" xfId="207"/>
    <cellStyle name="xl182 2" xfId="208"/>
    <cellStyle name="xl183" xfId="209"/>
    <cellStyle name="xl184" xfId="210"/>
    <cellStyle name="xl185" xfId="211"/>
    <cellStyle name="xl186" xfId="212"/>
    <cellStyle name="xl187" xfId="213"/>
    <cellStyle name="xl188" xfId="214"/>
    <cellStyle name="xl189" xfId="215"/>
    <cellStyle name="xl190" xfId="216"/>
    <cellStyle name="xl191" xfId="217"/>
    <cellStyle name="xl192" xfId="218"/>
    <cellStyle name="xl193" xfId="219"/>
    <cellStyle name="xl194" xfId="220"/>
    <cellStyle name="xl195" xfId="221"/>
    <cellStyle name="xl196" xfId="222"/>
    <cellStyle name="xl197" xfId="223"/>
    <cellStyle name="xl198" xfId="224"/>
    <cellStyle name="xl199" xfId="225"/>
    <cellStyle name="xl200" xfId="226"/>
    <cellStyle name="xl21" xfId="16"/>
    <cellStyle name="xl21 2" xfId="17"/>
    <cellStyle name="xl22" xfId="18"/>
    <cellStyle name="xl22 2" xfId="227"/>
    <cellStyle name="xl23" xfId="19"/>
    <cellStyle name="xl23 2" xfId="228"/>
    <cellStyle name="xl24" xfId="20"/>
    <cellStyle name="xl24 2" xfId="229"/>
    <cellStyle name="xl25" xfId="21"/>
    <cellStyle name="xl25 2" xfId="230"/>
    <cellStyle name="xl26" xfId="22"/>
    <cellStyle name="xl26 2" xfId="231"/>
    <cellStyle name="xl27" xfId="23"/>
    <cellStyle name="xl27 2" xfId="232"/>
    <cellStyle name="xl28" xfId="24"/>
    <cellStyle name="xl28 2" xfId="233"/>
    <cellStyle name="xl29" xfId="25"/>
    <cellStyle name="xl29 2" xfId="234"/>
    <cellStyle name="xl30" xfId="26"/>
    <cellStyle name="xl30 2" xfId="235"/>
    <cellStyle name="xl31" xfId="27"/>
    <cellStyle name="xl31 2" xfId="236"/>
    <cellStyle name="xl32" xfId="28"/>
    <cellStyle name="xl33" xfId="29"/>
    <cellStyle name="xl33 2" xfId="237"/>
    <cellStyle name="xl34" xfId="30"/>
    <cellStyle name="xl34 2" xfId="238"/>
    <cellStyle name="xl35" xfId="31"/>
    <cellStyle name="xl35 2" xfId="239"/>
    <cellStyle name="xl36" xfId="32"/>
    <cellStyle name="xl36 2" xfId="240"/>
    <cellStyle name="xl37" xfId="4"/>
    <cellStyle name="xl37 2" xfId="241"/>
    <cellStyle name="xl38" xfId="3"/>
    <cellStyle name="xl38 2" xfId="242"/>
    <cellStyle name="xl39" xfId="33"/>
    <cellStyle name="xl39 2" xfId="243"/>
    <cellStyle name="xl40" xfId="244"/>
    <cellStyle name="xl40 2" xfId="245"/>
    <cellStyle name="xl41" xfId="246"/>
    <cellStyle name="xl41 2" xfId="247"/>
    <cellStyle name="xl42" xfId="34"/>
    <cellStyle name="xl42 2" xfId="248"/>
    <cellStyle name="xl43" xfId="249"/>
    <cellStyle name="xl43 2" xfId="250"/>
    <cellStyle name="xl44" xfId="251"/>
    <cellStyle name="xl44 2" xfId="252"/>
    <cellStyle name="xl45" xfId="253"/>
    <cellStyle name="xl45 2" xfId="254"/>
    <cellStyle name="xl45 3" xfId="255"/>
    <cellStyle name="xl46" xfId="256"/>
    <cellStyle name="xl46 2" xfId="257"/>
    <cellStyle name="xl46 3" xfId="258"/>
    <cellStyle name="xl47" xfId="259"/>
    <cellStyle name="xl47 2" xfId="260"/>
    <cellStyle name="xl48" xfId="261"/>
    <cellStyle name="xl48 2" xfId="262"/>
    <cellStyle name="xl48 3" xfId="263"/>
    <cellStyle name="xl49" xfId="264"/>
    <cellStyle name="xl49 2" xfId="265"/>
    <cellStyle name="xl50" xfId="266"/>
    <cellStyle name="xl50 2" xfId="267"/>
    <cellStyle name="xl51" xfId="268"/>
    <cellStyle name="xl51 2" xfId="269"/>
    <cellStyle name="xl52" xfId="270"/>
    <cellStyle name="xl52 2" xfId="271"/>
    <cellStyle name="xl53" xfId="272"/>
    <cellStyle name="xl53 2" xfId="273"/>
    <cellStyle name="xl54" xfId="274"/>
    <cellStyle name="xl54 2" xfId="275"/>
    <cellStyle name="xl55" xfId="276"/>
    <cellStyle name="xl55 2" xfId="277"/>
    <cellStyle name="xl56" xfId="278"/>
    <cellStyle name="xl56 2" xfId="279"/>
    <cellStyle name="xl56 3" xfId="280"/>
    <cellStyle name="xl57" xfId="281"/>
    <cellStyle name="xl57 2" xfId="282"/>
    <cellStyle name="xl58" xfId="283"/>
    <cellStyle name="xl58 2" xfId="284"/>
    <cellStyle name="xl59" xfId="285"/>
    <cellStyle name="xl59 2" xfId="286"/>
    <cellStyle name="xl60" xfId="287"/>
    <cellStyle name="xl60 2" xfId="288"/>
    <cellStyle name="xl61" xfId="289"/>
    <cellStyle name="xl61 2" xfId="290"/>
    <cellStyle name="xl62" xfId="291"/>
    <cellStyle name="xl62 2" xfId="292"/>
    <cellStyle name="xl63" xfId="293"/>
    <cellStyle name="xl63 2" xfId="294"/>
    <cellStyle name="xl64" xfId="295"/>
    <cellStyle name="xl64 2" xfId="296"/>
    <cellStyle name="xl65" xfId="297"/>
    <cellStyle name="xl65 2" xfId="298"/>
    <cellStyle name="xl66" xfId="299"/>
    <cellStyle name="xl66 2" xfId="300"/>
    <cellStyle name="xl67" xfId="301"/>
    <cellStyle name="xl67 2" xfId="302"/>
    <cellStyle name="xl68" xfId="303"/>
    <cellStyle name="xl68 2" xfId="304"/>
    <cellStyle name="xl69" xfId="305"/>
    <cellStyle name="xl69 2" xfId="306"/>
    <cellStyle name="xl70" xfId="307"/>
    <cellStyle name="xl70 2" xfId="308"/>
    <cellStyle name="xl71" xfId="309"/>
    <cellStyle name="xl71 2" xfId="310"/>
    <cellStyle name="xl72" xfId="311"/>
    <cellStyle name="xl72 2" xfId="312"/>
    <cellStyle name="xl73" xfId="313"/>
    <cellStyle name="xl73 2" xfId="314"/>
    <cellStyle name="xl74" xfId="315"/>
    <cellStyle name="xl74 2" xfId="316"/>
    <cellStyle name="xl75" xfId="317"/>
    <cellStyle name="xl75 2" xfId="318"/>
    <cellStyle name="xl75 3" xfId="319"/>
    <cellStyle name="xl76" xfId="320"/>
    <cellStyle name="xl76 2" xfId="321"/>
    <cellStyle name="xl77" xfId="322"/>
    <cellStyle name="xl77 2" xfId="323"/>
    <cellStyle name="xl78" xfId="324"/>
    <cellStyle name="xl78 2" xfId="325"/>
    <cellStyle name="xl79" xfId="326"/>
    <cellStyle name="xl79 2" xfId="327"/>
    <cellStyle name="xl80" xfId="328"/>
    <cellStyle name="xl80 2" xfId="329"/>
    <cellStyle name="xl81" xfId="330"/>
    <cellStyle name="xl81 2" xfId="331"/>
    <cellStyle name="xl82" xfId="332"/>
    <cellStyle name="xl82 2" xfId="333"/>
    <cellStyle name="xl83" xfId="334"/>
    <cellStyle name="xl83 2" xfId="335"/>
    <cellStyle name="xl84" xfId="336"/>
    <cellStyle name="xl84 2" xfId="337"/>
    <cellStyle name="xl85" xfId="338"/>
    <cellStyle name="xl85 2" xfId="339"/>
    <cellStyle name="xl86" xfId="340"/>
    <cellStyle name="xl86 2" xfId="341"/>
    <cellStyle name="xl87" xfId="342"/>
    <cellStyle name="xl87 2" xfId="343"/>
    <cellStyle name="xl88" xfId="344"/>
    <cellStyle name="xl88 2" xfId="345"/>
    <cellStyle name="xl89" xfId="346"/>
    <cellStyle name="xl89 2" xfId="347"/>
    <cellStyle name="xl90" xfId="348"/>
    <cellStyle name="xl90 2" xfId="349"/>
    <cellStyle name="xl91" xfId="350"/>
    <cellStyle name="xl91 2" xfId="351"/>
    <cellStyle name="xl92" xfId="352"/>
    <cellStyle name="xl92 2" xfId="353"/>
    <cellStyle name="xl93" xfId="354"/>
    <cellStyle name="xl93 2" xfId="355"/>
    <cellStyle name="xl94" xfId="356"/>
    <cellStyle name="xl94 2" xfId="357"/>
    <cellStyle name="xl95" xfId="358"/>
    <cellStyle name="xl95 2" xfId="359"/>
    <cellStyle name="xl96" xfId="360"/>
    <cellStyle name="xl96 2" xfId="361"/>
    <cellStyle name="xl97" xfId="362"/>
    <cellStyle name="xl97 2" xfId="363"/>
    <cellStyle name="xl98" xfId="364"/>
    <cellStyle name="xl98 2" xfId="365"/>
    <cellStyle name="xl99" xfId="366"/>
    <cellStyle name="xl99 2" xfId="367"/>
    <cellStyle name="Обычный 2" xfId="5"/>
    <cellStyle name="Обычный 2 2" xfId="35"/>
    <cellStyle name="Обычный 3" xfId="36"/>
    <cellStyle name="Обычный 3 2" xfId="368"/>
    <cellStyle name="Обычный 4" xfId="37"/>
    <cellStyle name="Обычный 5" xfId="38"/>
    <cellStyle name="Обычный 6" xfId="39"/>
    <cellStyle name="Обычный 7" xfId="40"/>
    <cellStyle name="Примечание 2" xfId="369"/>
    <cellStyle name="Стиль 1" xfId="370"/>
    <cellStyle name="Финансовый 2" xfId="3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abSelected="1" zoomScale="85" zoomScaleNormal="85" workbookViewId="0">
      <pane ySplit="4" topLeftCell="A38" activePane="bottomLeft" state="frozen"/>
      <selection pane="bottomLeft" sqref="A1:O1"/>
    </sheetView>
  </sheetViews>
  <sheetFormatPr defaultRowHeight="14.25" x14ac:dyDescent="0.2"/>
  <cols>
    <col min="1" max="1" width="45.83203125" style="1" customWidth="1"/>
    <col min="2" max="2" width="6.1640625" style="1" customWidth="1"/>
    <col min="3" max="3" width="6.33203125" style="1" customWidth="1"/>
    <col min="4" max="4" width="14.5" style="1" customWidth="1"/>
    <col min="5" max="9" width="25" style="1" customWidth="1"/>
    <col min="10" max="13" width="21.83203125" style="1" customWidth="1"/>
    <col min="14" max="14" width="25.5" style="1" customWidth="1"/>
    <col min="15" max="15" width="26.1640625" style="1" customWidth="1"/>
    <col min="16" max="16384" width="9.33203125" style="1"/>
  </cols>
  <sheetData>
    <row r="1" spans="1:15" ht="32.25" customHeight="1" x14ac:dyDescent="0.2">
      <c r="A1" s="23" t="s">
        <v>118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" customHeight="1" x14ac:dyDescent="0.2">
      <c r="A2" s="24" t="s">
        <v>104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56.25" customHeight="1" x14ac:dyDescent="0.2">
      <c r="A3" s="12" t="s">
        <v>103</v>
      </c>
      <c r="B3" s="12" t="s">
        <v>102</v>
      </c>
      <c r="C3" s="12" t="s">
        <v>101</v>
      </c>
      <c r="D3" s="12"/>
      <c r="E3" s="12" t="s">
        <v>111</v>
      </c>
      <c r="F3" s="12" t="s">
        <v>112</v>
      </c>
      <c r="G3" s="12" t="s">
        <v>113</v>
      </c>
      <c r="H3" s="12" t="s">
        <v>114</v>
      </c>
      <c r="I3" s="12" t="s">
        <v>109</v>
      </c>
      <c r="J3" s="12" t="s">
        <v>115</v>
      </c>
      <c r="K3" s="12" t="s">
        <v>116</v>
      </c>
      <c r="L3" s="12" t="s">
        <v>120</v>
      </c>
      <c r="M3" s="12" t="s">
        <v>121</v>
      </c>
      <c r="N3" s="12" t="s">
        <v>110</v>
      </c>
      <c r="O3" s="12" t="s">
        <v>117</v>
      </c>
    </row>
    <row r="4" spans="1:15" ht="14.45" customHeight="1" x14ac:dyDescent="0.2">
      <c r="A4" s="12" t="s">
        <v>100</v>
      </c>
      <c r="B4" s="12" t="s">
        <v>99</v>
      </c>
      <c r="C4" s="12" t="s">
        <v>98</v>
      </c>
      <c r="D4" s="12"/>
      <c r="E4" s="12" t="s">
        <v>97</v>
      </c>
      <c r="F4" s="12" t="s">
        <v>96</v>
      </c>
      <c r="G4" s="12"/>
      <c r="H4" s="12" t="s">
        <v>95</v>
      </c>
      <c r="I4" s="12" t="s">
        <v>94</v>
      </c>
      <c r="J4" s="12" t="s">
        <v>93</v>
      </c>
      <c r="K4" s="12" t="s">
        <v>92</v>
      </c>
      <c r="L4" s="12" t="s">
        <v>27</v>
      </c>
      <c r="M4" s="12" t="s">
        <v>20</v>
      </c>
      <c r="N4" s="12" t="s">
        <v>14</v>
      </c>
      <c r="O4" s="12" t="s">
        <v>10</v>
      </c>
    </row>
    <row r="5" spans="1:15" ht="15" customHeight="1" x14ac:dyDescent="0.2">
      <c r="A5" s="18" t="s">
        <v>91</v>
      </c>
      <c r="B5" s="21" t="s">
        <v>6</v>
      </c>
      <c r="C5" s="17" t="s">
        <v>8</v>
      </c>
      <c r="D5" s="17"/>
      <c r="E5" s="14">
        <f>SUM(E6:E14)</f>
        <v>2934401833.7700005</v>
      </c>
      <c r="F5" s="14">
        <f>SUM(F6:F14)</f>
        <v>5571148267.0900002</v>
      </c>
      <c r="G5" s="14">
        <f>SUM(G6:G14)</f>
        <v>4425233668.04</v>
      </c>
      <c r="H5" s="14">
        <f>SUM(H6:H14)</f>
        <v>3225914849.0756006</v>
      </c>
      <c r="I5" s="14">
        <f>SUM(I6:I14)</f>
        <v>4328690880.3999939</v>
      </c>
      <c r="J5" s="14">
        <f t="shared" ref="J5:J11" si="0">I5-E5</f>
        <v>1394289046.6299934</v>
      </c>
      <c r="K5" s="15">
        <f t="shared" ref="K5:K11" si="1">IFERROR(I5/E5,"-")</f>
        <v>1.4751527314984898</v>
      </c>
      <c r="L5" s="16">
        <f t="shared" ref="L5:L39" si="2">I5-H5</f>
        <v>1102776031.3243933</v>
      </c>
      <c r="M5" s="15">
        <f>IFERROR(I5/H5,"-")</f>
        <v>1.3418490824828804</v>
      </c>
      <c r="N5" s="14">
        <f>SUM(N6:N14)</f>
        <v>6539725242.5699778</v>
      </c>
      <c r="O5" s="14">
        <f>SUM(O6:O14)</f>
        <v>7381947205.4799824</v>
      </c>
    </row>
    <row r="6" spans="1:15" ht="64.5" customHeight="1" x14ac:dyDescent="0.2">
      <c r="A6" s="13" t="s">
        <v>90</v>
      </c>
      <c r="B6" s="19" t="s">
        <v>6</v>
      </c>
      <c r="C6" s="19" t="s">
        <v>4</v>
      </c>
      <c r="D6" s="12" t="str">
        <f>B6&amp;C6</f>
        <v>0102</v>
      </c>
      <c r="E6" s="9">
        <v>7018507.71</v>
      </c>
      <c r="F6" s="9">
        <v>7786278</v>
      </c>
      <c r="G6" s="9">
        <v>10479126</v>
      </c>
      <c r="H6" s="9">
        <v>10476822.58</v>
      </c>
      <c r="I6" s="9">
        <v>8116179</v>
      </c>
      <c r="J6" s="9">
        <f t="shared" si="0"/>
        <v>1097671.29</v>
      </c>
      <c r="K6" s="10">
        <f t="shared" si="1"/>
        <v>1.1563966779485093</v>
      </c>
      <c r="L6" s="11">
        <f t="shared" si="2"/>
        <v>-2360643.58</v>
      </c>
      <c r="M6" s="10">
        <f t="shared" ref="M6:M73" si="3">IFERROR(I6/H6,"-")</f>
        <v>0.7746794352987888</v>
      </c>
      <c r="N6" s="9">
        <v>8116179</v>
      </c>
      <c r="O6" s="9">
        <v>8116179</v>
      </c>
    </row>
    <row r="7" spans="1:15" ht="80.099999999999994" customHeight="1" x14ac:dyDescent="0.2">
      <c r="A7" s="13" t="s">
        <v>89</v>
      </c>
      <c r="B7" s="19" t="s">
        <v>6</v>
      </c>
      <c r="C7" s="19" t="s">
        <v>1</v>
      </c>
      <c r="D7" s="12" t="str">
        <f t="shared" ref="D7:D72" si="4">B7&amp;C7</f>
        <v>0103</v>
      </c>
      <c r="E7" s="9">
        <v>191456464.75</v>
      </c>
      <c r="F7" s="9">
        <v>204271323</v>
      </c>
      <c r="G7" s="9">
        <v>208904617</v>
      </c>
      <c r="H7" s="9">
        <v>207089594.88000003</v>
      </c>
      <c r="I7" s="9">
        <v>218155438</v>
      </c>
      <c r="J7" s="9">
        <f t="shared" si="0"/>
        <v>26698973.25</v>
      </c>
      <c r="K7" s="10">
        <f t="shared" si="1"/>
        <v>1.1394519285878542</v>
      </c>
      <c r="L7" s="11">
        <f t="shared" si="2"/>
        <v>11065843.119999975</v>
      </c>
      <c r="M7" s="10">
        <f t="shared" si="3"/>
        <v>1.0534350512705004</v>
      </c>
      <c r="N7" s="9">
        <v>218155438</v>
      </c>
      <c r="O7" s="9">
        <v>218155438</v>
      </c>
    </row>
    <row r="8" spans="1:15" ht="96.6" customHeight="1" x14ac:dyDescent="0.2">
      <c r="A8" s="13" t="s">
        <v>88</v>
      </c>
      <c r="B8" s="19" t="s">
        <v>6</v>
      </c>
      <c r="C8" s="19" t="s">
        <v>13</v>
      </c>
      <c r="D8" s="12" t="str">
        <f t="shared" si="4"/>
        <v>0104</v>
      </c>
      <c r="E8" s="9">
        <v>417645570.05000001</v>
      </c>
      <c r="F8" s="9">
        <v>409837048</v>
      </c>
      <c r="G8" s="9">
        <v>467008524.99999994</v>
      </c>
      <c r="H8" s="9">
        <v>464277650.41999996</v>
      </c>
      <c r="I8" s="9">
        <v>435308790</v>
      </c>
      <c r="J8" s="9">
        <f t="shared" si="0"/>
        <v>17663219.949999988</v>
      </c>
      <c r="K8" s="10">
        <f t="shared" si="1"/>
        <v>1.0422923675399822</v>
      </c>
      <c r="L8" s="11">
        <f t="shared" si="2"/>
        <v>-28968860.419999957</v>
      </c>
      <c r="M8" s="10">
        <f t="shared" si="3"/>
        <v>0.93760444769677409</v>
      </c>
      <c r="N8" s="9">
        <v>435308790</v>
      </c>
      <c r="O8" s="9">
        <v>435308790</v>
      </c>
    </row>
    <row r="9" spans="1:15" ht="15" customHeight="1" x14ac:dyDescent="0.2">
      <c r="A9" s="13" t="s">
        <v>87</v>
      </c>
      <c r="B9" s="19" t="s">
        <v>6</v>
      </c>
      <c r="C9" s="19" t="s">
        <v>19</v>
      </c>
      <c r="D9" s="12" t="str">
        <f t="shared" si="4"/>
        <v>0105</v>
      </c>
      <c r="E9" s="9">
        <v>387138297.61000001</v>
      </c>
      <c r="F9" s="9">
        <v>368875463</v>
      </c>
      <c r="G9" s="9">
        <v>431410599.27999997</v>
      </c>
      <c r="H9" s="9">
        <v>422427541.37000012</v>
      </c>
      <c r="I9" s="9">
        <v>425563344</v>
      </c>
      <c r="J9" s="9">
        <f t="shared" si="0"/>
        <v>38425046.389999986</v>
      </c>
      <c r="K9" s="10">
        <f t="shared" si="1"/>
        <v>1.0992540563080873</v>
      </c>
      <c r="L9" s="11">
        <f t="shared" si="2"/>
        <v>3135802.629999876</v>
      </c>
      <c r="M9" s="10">
        <f t="shared" si="3"/>
        <v>1.0074232911514953</v>
      </c>
      <c r="N9" s="9">
        <v>391170091</v>
      </c>
      <c r="O9" s="9">
        <v>391204491</v>
      </c>
    </row>
    <row r="10" spans="1:15" ht="64.5" customHeight="1" x14ac:dyDescent="0.2">
      <c r="A10" s="13" t="s">
        <v>86</v>
      </c>
      <c r="B10" s="19" t="s">
        <v>6</v>
      </c>
      <c r="C10" s="19" t="s">
        <v>26</v>
      </c>
      <c r="D10" s="12" t="str">
        <f t="shared" si="4"/>
        <v>0106</v>
      </c>
      <c r="E10" s="9">
        <v>164708235.40000001</v>
      </c>
      <c r="F10" s="9">
        <v>172251327</v>
      </c>
      <c r="G10" s="9">
        <v>178939220</v>
      </c>
      <c r="H10" s="9">
        <v>178273519.45999998</v>
      </c>
      <c r="I10" s="9">
        <v>181481221</v>
      </c>
      <c r="J10" s="9">
        <f t="shared" si="0"/>
        <v>16772985.599999994</v>
      </c>
      <c r="K10" s="10">
        <f t="shared" si="1"/>
        <v>1.1018345291555469</v>
      </c>
      <c r="L10" s="11">
        <f t="shared" si="2"/>
        <v>3207701.5400000215</v>
      </c>
      <c r="M10" s="10">
        <f t="shared" si="3"/>
        <v>1.0179931464286807</v>
      </c>
      <c r="N10" s="9">
        <v>181481221</v>
      </c>
      <c r="O10" s="9">
        <v>181481221</v>
      </c>
    </row>
    <row r="11" spans="1:15" ht="32.25" customHeight="1" x14ac:dyDescent="0.2">
      <c r="A11" s="13" t="s">
        <v>85</v>
      </c>
      <c r="B11" s="19" t="s">
        <v>6</v>
      </c>
      <c r="C11" s="19" t="s">
        <v>46</v>
      </c>
      <c r="D11" s="12" t="str">
        <f t="shared" si="4"/>
        <v>0107</v>
      </c>
      <c r="E11" s="9">
        <v>310548406.63</v>
      </c>
      <c r="F11" s="9">
        <v>328447659</v>
      </c>
      <c r="G11" s="9">
        <v>328447659</v>
      </c>
      <c r="H11" s="9">
        <v>322682995.56</v>
      </c>
      <c r="I11" s="9">
        <v>53088825</v>
      </c>
      <c r="J11" s="9">
        <f t="shared" si="0"/>
        <v>-257459581.63</v>
      </c>
      <c r="K11" s="10">
        <f t="shared" si="1"/>
        <v>0.17095185119803943</v>
      </c>
      <c r="L11" s="11">
        <f t="shared" si="2"/>
        <v>-269594170.56</v>
      </c>
      <c r="M11" s="10">
        <f t="shared" si="3"/>
        <v>0.16452315656691804</v>
      </c>
      <c r="N11" s="9">
        <v>51411175</v>
      </c>
      <c r="O11" s="9">
        <v>51411175</v>
      </c>
    </row>
    <row r="12" spans="1:15" ht="32.25" customHeight="1" x14ac:dyDescent="0.2">
      <c r="A12" s="13" t="s">
        <v>108</v>
      </c>
      <c r="B12" s="19" t="s">
        <v>6</v>
      </c>
      <c r="C12" s="19" t="s">
        <v>42</v>
      </c>
      <c r="D12" s="12" t="str">
        <f t="shared" si="4"/>
        <v>0108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/>
      <c r="K12" s="10"/>
      <c r="L12" s="11"/>
      <c r="M12" s="10"/>
      <c r="N12" s="9">
        <v>0</v>
      </c>
      <c r="O12" s="9">
        <v>0</v>
      </c>
    </row>
    <row r="13" spans="1:15" ht="15" customHeight="1" x14ac:dyDescent="0.2">
      <c r="A13" s="13" t="s">
        <v>84</v>
      </c>
      <c r="B13" s="19" t="s">
        <v>6</v>
      </c>
      <c r="C13" s="19" t="s">
        <v>20</v>
      </c>
      <c r="D13" s="12" t="str">
        <f t="shared" si="4"/>
        <v>0111</v>
      </c>
      <c r="E13" s="9">
        <v>0</v>
      </c>
      <c r="F13" s="9">
        <v>520000000</v>
      </c>
      <c r="G13" s="9">
        <v>314216218.07999998</v>
      </c>
      <c r="H13" s="9">
        <v>19600000</v>
      </c>
      <c r="I13" s="9">
        <v>500000000</v>
      </c>
      <c r="J13" s="9">
        <f>I13-E13</f>
        <v>500000000</v>
      </c>
      <c r="K13" s="10" t="str">
        <f>IFERROR(I13/E13,"-")</f>
        <v>-</v>
      </c>
      <c r="L13" s="11">
        <f t="shared" si="2"/>
        <v>480400000</v>
      </c>
      <c r="M13" s="10">
        <f t="shared" si="3"/>
        <v>25.510204081632654</v>
      </c>
      <c r="N13" s="9">
        <v>250000000</v>
      </c>
      <c r="O13" s="9">
        <v>250000000</v>
      </c>
    </row>
    <row r="14" spans="1:15" ht="15" customHeight="1" x14ac:dyDescent="0.2">
      <c r="A14" s="13" t="s">
        <v>83</v>
      </c>
      <c r="B14" s="19" t="s">
        <v>6</v>
      </c>
      <c r="C14" s="19" t="s">
        <v>10</v>
      </c>
      <c r="D14" s="12" t="str">
        <f t="shared" si="4"/>
        <v>0113</v>
      </c>
      <c r="E14" s="9">
        <v>1455886351.6200001</v>
      </c>
      <c r="F14" s="9">
        <v>3559679169.0900002</v>
      </c>
      <c r="G14" s="9">
        <v>2485827703.6799998</v>
      </c>
      <c r="H14" s="9">
        <v>1601086724.8056004</v>
      </c>
      <c r="I14" s="9">
        <v>2506977083.3999934</v>
      </c>
      <c r="J14" s="9">
        <f>I14-E14</f>
        <v>1051090731.7799933</v>
      </c>
      <c r="K14" s="10">
        <f>IFERROR(I14/E14,"-")</f>
        <v>1.721959327807709</v>
      </c>
      <c r="L14" s="11">
        <f t="shared" si="2"/>
        <v>905890358.59439301</v>
      </c>
      <c r="M14" s="10">
        <f t="shared" si="3"/>
        <v>1.5657971829754467</v>
      </c>
      <c r="N14" s="9">
        <v>5004082348.5699778</v>
      </c>
      <c r="O14" s="9">
        <v>5846269911.4799824</v>
      </c>
    </row>
    <row r="15" spans="1:15" ht="15" customHeight="1" x14ac:dyDescent="0.2">
      <c r="A15" s="18" t="s">
        <v>82</v>
      </c>
      <c r="B15" s="21" t="s">
        <v>4</v>
      </c>
      <c r="C15" s="17" t="s">
        <v>8</v>
      </c>
      <c r="D15" s="17"/>
      <c r="E15" s="14">
        <f>SUM(E16:E18)</f>
        <v>3795381717.5700002</v>
      </c>
      <c r="F15" s="14">
        <f>SUM(F16:F18)</f>
        <v>193729807.31</v>
      </c>
      <c r="G15" s="14">
        <f>SUM(G16:G18)</f>
        <v>1747039964.6800001</v>
      </c>
      <c r="H15" s="14">
        <f>SUM(H16:H18)</f>
        <v>840003098.54759991</v>
      </c>
      <c r="I15" s="14">
        <f>SUM(I16:I18)</f>
        <v>247856748.09</v>
      </c>
      <c r="J15" s="14">
        <f>I15-E15</f>
        <v>-3547524969.48</v>
      </c>
      <c r="K15" s="15">
        <f>IFERROR(I15/E15,"-")</f>
        <v>6.5304827428185733E-2</v>
      </c>
      <c r="L15" s="16">
        <f t="shared" si="2"/>
        <v>-592146350.45759988</v>
      </c>
      <c r="M15" s="15">
        <f t="shared" si="3"/>
        <v>0.29506646882440618</v>
      </c>
      <c r="N15" s="14">
        <f t="shared" ref="N15:O15" si="5">SUM(N16:N18)</f>
        <v>254977358.09</v>
      </c>
      <c r="O15" s="14">
        <f t="shared" si="5"/>
        <v>277619958.09000003</v>
      </c>
    </row>
    <row r="16" spans="1:15" ht="32.25" customHeight="1" x14ac:dyDescent="0.2">
      <c r="A16" s="13" t="s">
        <v>81</v>
      </c>
      <c r="B16" s="19" t="s">
        <v>4</v>
      </c>
      <c r="C16" s="19" t="s">
        <v>1</v>
      </c>
      <c r="D16" s="12" t="str">
        <f t="shared" si="4"/>
        <v>0203</v>
      </c>
      <c r="E16" s="9">
        <v>60373594.119999997</v>
      </c>
      <c r="F16" s="9">
        <v>53886700</v>
      </c>
      <c r="G16" s="9">
        <v>89670300</v>
      </c>
      <c r="H16" s="9">
        <v>88253564</v>
      </c>
      <c r="I16" s="9">
        <v>72899800</v>
      </c>
      <c r="J16" s="9">
        <f>I16-E16</f>
        <v>12526205.880000003</v>
      </c>
      <c r="K16" s="10">
        <f>IFERROR(I16/E16,"-")</f>
        <v>1.2074782206125183</v>
      </c>
      <c r="L16" s="11">
        <f t="shared" si="2"/>
        <v>-15353764</v>
      </c>
      <c r="M16" s="10">
        <f t="shared" si="3"/>
        <v>0.82602669734674961</v>
      </c>
      <c r="N16" s="9">
        <v>81290500</v>
      </c>
      <c r="O16" s="9">
        <v>103433600</v>
      </c>
    </row>
    <row r="17" spans="1:15" ht="32.25" customHeight="1" x14ac:dyDescent="0.2">
      <c r="A17" s="13" t="s">
        <v>80</v>
      </c>
      <c r="B17" s="19" t="s">
        <v>4</v>
      </c>
      <c r="C17" s="19" t="s">
        <v>13</v>
      </c>
      <c r="D17" s="12" t="str">
        <f t="shared" si="4"/>
        <v>0204</v>
      </c>
      <c r="E17" s="9">
        <v>146038642.61000001</v>
      </c>
      <c r="F17" s="9">
        <v>139843107.31</v>
      </c>
      <c r="G17" s="9">
        <v>144453215.31</v>
      </c>
      <c r="H17" s="9">
        <v>140552272.01640001</v>
      </c>
      <c r="I17" s="9">
        <v>174956948.09</v>
      </c>
      <c r="J17" s="9">
        <f>I17-E17</f>
        <v>28918305.479999989</v>
      </c>
      <c r="K17" s="10">
        <f>IFERROR(I17/E17,"-")</f>
        <v>1.1980181749376231</v>
      </c>
      <c r="L17" s="11">
        <f t="shared" si="2"/>
        <v>34404676.073599994</v>
      </c>
      <c r="M17" s="10">
        <f t="shared" si="3"/>
        <v>1.2447820699019763</v>
      </c>
      <c r="N17" s="9">
        <v>173686858.09</v>
      </c>
      <c r="O17" s="9">
        <v>174186358.09</v>
      </c>
    </row>
    <row r="18" spans="1:15" ht="32.25" customHeight="1" x14ac:dyDescent="0.2">
      <c r="A18" s="13" t="s">
        <v>107</v>
      </c>
      <c r="B18" s="19" t="s">
        <v>4</v>
      </c>
      <c r="C18" s="19" t="s">
        <v>34</v>
      </c>
      <c r="D18" s="12" t="str">
        <f t="shared" si="4"/>
        <v>0209</v>
      </c>
      <c r="E18" s="9">
        <v>3588969480.8400002</v>
      </c>
      <c r="F18" s="9">
        <v>0</v>
      </c>
      <c r="G18" s="9">
        <v>1512916449.3700001</v>
      </c>
      <c r="H18" s="9">
        <v>611197262.53119993</v>
      </c>
      <c r="I18" s="9">
        <v>0</v>
      </c>
      <c r="J18" s="9"/>
      <c r="K18" s="10"/>
      <c r="L18" s="11"/>
      <c r="M18" s="10"/>
      <c r="N18" s="9">
        <v>0</v>
      </c>
      <c r="O18" s="9">
        <v>0</v>
      </c>
    </row>
    <row r="19" spans="1:15" ht="32.25" customHeight="1" x14ac:dyDescent="0.2">
      <c r="A19" s="18" t="s">
        <v>79</v>
      </c>
      <c r="B19" s="21" t="s">
        <v>1</v>
      </c>
      <c r="C19" s="17" t="s">
        <v>8</v>
      </c>
      <c r="D19" s="17"/>
      <c r="E19" s="14">
        <f>SUM(E20:E23)</f>
        <v>1541064288.2800002</v>
      </c>
      <c r="F19" s="14">
        <f>SUM(F20:F23)</f>
        <v>1428714309</v>
      </c>
      <c r="G19" s="14">
        <f>SUM(G20:G23)</f>
        <v>1759848121.1199999</v>
      </c>
      <c r="H19" s="14">
        <f>SUM(H20:H23)</f>
        <v>1720873521.1447999</v>
      </c>
      <c r="I19" s="14">
        <f>SUM(I20:I23)</f>
        <v>1586211685</v>
      </c>
      <c r="J19" s="14">
        <f t="shared" ref="J19:J25" si="6">I19-E19</f>
        <v>45147396.71999979</v>
      </c>
      <c r="K19" s="15">
        <f t="shared" ref="K19:K25" si="7">IFERROR(I19/E19,"-")</f>
        <v>1.0292962448506215</v>
      </c>
      <c r="L19" s="16">
        <f t="shared" si="2"/>
        <v>-134661836.14479995</v>
      </c>
      <c r="M19" s="15">
        <f t="shared" si="3"/>
        <v>0.92174797596094282</v>
      </c>
      <c r="N19" s="14">
        <f>SUM(N20:N23)</f>
        <v>1580681144</v>
      </c>
      <c r="O19" s="14">
        <f>SUM(O20:O23)</f>
        <v>1580681144</v>
      </c>
    </row>
    <row r="20" spans="1:15" ht="66.75" customHeight="1" x14ac:dyDescent="0.2">
      <c r="A20" s="13" t="s">
        <v>105</v>
      </c>
      <c r="B20" s="19" t="s">
        <v>1</v>
      </c>
      <c r="C20" s="19" t="s">
        <v>34</v>
      </c>
      <c r="D20" s="12" t="str">
        <f t="shared" si="4"/>
        <v>0309</v>
      </c>
      <c r="E20" s="9">
        <v>5401809.4100000001</v>
      </c>
      <c r="F20" s="9">
        <v>240000</v>
      </c>
      <c r="G20" s="9">
        <v>240000</v>
      </c>
      <c r="H20" s="9">
        <v>235200</v>
      </c>
      <c r="I20" s="9">
        <v>5830541</v>
      </c>
      <c r="J20" s="9">
        <f t="shared" si="6"/>
        <v>428731.58999999985</v>
      </c>
      <c r="K20" s="10">
        <f t="shared" si="7"/>
        <v>1.0793681445343699</v>
      </c>
      <c r="L20" s="11">
        <f t="shared" si="2"/>
        <v>5595341</v>
      </c>
      <c r="M20" s="10">
        <f t="shared" si="3"/>
        <v>24.789715136054422</v>
      </c>
      <c r="N20" s="9">
        <v>300000</v>
      </c>
      <c r="O20" s="9">
        <v>300000</v>
      </c>
    </row>
    <row r="21" spans="1:15" ht="64.5" customHeight="1" x14ac:dyDescent="0.2">
      <c r="A21" s="13" t="s">
        <v>78</v>
      </c>
      <c r="B21" s="19" t="s">
        <v>1</v>
      </c>
      <c r="C21" s="19" t="s">
        <v>27</v>
      </c>
      <c r="D21" s="12" t="str">
        <f t="shared" si="4"/>
        <v>0310</v>
      </c>
      <c r="E21" s="9">
        <v>905098287.67000008</v>
      </c>
      <c r="F21" s="9">
        <v>803169823</v>
      </c>
      <c r="G21" s="9">
        <v>1034907653</v>
      </c>
      <c r="H21" s="9">
        <v>1022759644.4856</v>
      </c>
      <c r="I21" s="9">
        <v>959396869</v>
      </c>
      <c r="J21" s="9">
        <f t="shared" si="6"/>
        <v>54298581.329999924</v>
      </c>
      <c r="K21" s="10">
        <f t="shared" si="7"/>
        <v>1.0599919169770844</v>
      </c>
      <c r="L21" s="11">
        <f t="shared" si="2"/>
        <v>-63362775.485599995</v>
      </c>
      <c r="M21" s="10">
        <f t="shared" si="3"/>
        <v>0.93804724714429999</v>
      </c>
      <c r="N21" s="9">
        <v>959396869</v>
      </c>
      <c r="O21" s="9">
        <v>959396869</v>
      </c>
    </row>
    <row r="22" spans="1:15" ht="15" customHeight="1" x14ac:dyDescent="0.2">
      <c r="A22" s="13" t="s">
        <v>77</v>
      </c>
      <c r="B22" s="19" t="s">
        <v>1</v>
      </c>
      <c r="C22" s="19" t="s">
        <v>20</v>
      </c>
      <c r="D22" s="12" t="str">
        <f t="shared" si="4"/>
        <v>0311</v>
      </c>
      <c r="E22" s="9">
        <v>770000</v>
      </c>
      <c r="F22" s="9">
        <v>650000</v>
      </c>
      <c r="G22" s="9">
        <v>650000</v>
      </c>
      <c r="H22" s="9">
        <v>637000</v>
      </c>
      <c r="I22" s="9">
        <v>390000</v>
      </c>
      <c r="J22" s="9">
        <f t="shared" si="6"/>
        <v>-380000</v>
      </c>
      <c r="K22" s="10">
        <f t="shared" si="7"/>
        <v>0.50649350649350644</v>
      </c>
      <c r="L22" s="11">
        <f t="shared" si="2"/>
        <v>-247000</v>
      </c>
      <c r="M22" s="10">
        <f t="shared" si="3"/>
        <v>0.61224489795918369</v>
      </c>
      <c r="N22" s="9">
        <v>390000</v>
      </c>
      <c r="O22" s="9">
        <v>390000</v>
      </c>
    </row>
    <row r="23" spans="1:15" ht="48.95" customHeight="1" x14ac:dyDescent="0.2">
      <c r="A23" s="13" t="s">
        <v>76</v>
      </c>
      <c r="B23" s="19" t="s">
        <v>1</v>
      </c>
      <c r="C23" s="19" t="s">
        <v>2</v>
      </c>
      <c r="D23" s="12" t="str">
        <f t="shared" si="4"/>
        <v>0314</v>
      </c>
      <c r="E23" s="9">
        <v>629794191.20000005</v>
      </c>
      <c r="F23" s="9">
        <v>624654486</v>
      </c>
      <c r="G23" s="9">
        <v>724050468.12</v>
      </c>
      <c r="H23" s="9">
        <v>697241676.65919995</v>
      </c>
      <c r="I23" s="9">
        <v>620594275</v>
      </c>
      <c r="J23" s="9">
        <f t="shared" si="6"/>
        <v>-9199916.2000000477</v>
      </c>
      <c r="K23" s="10">
        <f t="shared" si="7"/>
        <v>0.98539218632285153</v>
      </c>
      <c r="L23" s="11">
        <f t="shared" si="2"/>
        <v>-76647401.659199953</v>
      </c>
      <c r="M23" s="10">
        <f t="shared" si="3"/>
        <v>0.8900705390612158</v>
      </c>
      <c r="N23" s="9">
        <v>620594275</v>
      </c>
      <c r="O23" s="9">
        <v>620594275</v>
      </c>
    </row>
    <row r="24" spans="1:15" ht="15" customHeight="1" x14ac:dyDescent="0.2">
      <c r="A24" s="18" t="s">
        <v>75</v>
      </c>
      <c r="B24" s="21" t="s">
        <v>13</v>
      </c>
      <c r="C24" s="17" t="s">
        <v>8</v>
      </c>
      <c r="D24" s="17"/>
      <c r="E24" s="14">
        <f>SUM(E25:E35)</f>
        <v>23286976792.919998</v>
      </c>
      <c r="F24" s="14">
        <f>SUM(F25:F35)</f>
        <v>20299860102.34</v>
      </c>
      <c r="G24" s="14">
        <f>SUM(G25:G35)</f>
        <v>22855481690.159996</v>
      </c>
      <c r="H24" s="14">
        <f>SUM(H25:H35)</f>
        <v>23179042716.4585</v>
      </c>
      <c r="I24" s="14">
        <f>SUM(I25:I35)</f>
        <v>21109514842.700001</v>
      </c>
      <c r="J24" s="14">
        <f t="shared" si="6"/>
        <v>-2177461950.2199974</v>
      </c>
      <c r="K24" s="15">
        <f t="shared" si="7"/>
        <v>0.906494433795201</v>
      </c>
      <c r="L24" s="16">
        <f t="shared" si="2"/>
        <v>-2069527873.7584991</v>
      </c>
      <c r="M24" s="15">
        <f t="shared" si="3"/>
        <v>0.9107155589178404</v>
      </c>
      <c r="N24" s="14">
        <f>SUM(N25:N35)</f>
        <v>20787848339.869999</v>
      </c>
      <c r="O24" s="14">
        <f>SUM(O25:O35)</f>
        <v>20339151097.309998</v>
      </c>
    </row>
    <row r="25" spans="1:15" ht="15" customHeight="1" x14ac:dyDescent="0.2">
      <c r="A25" s="13" t="s">
        <v>74</v>
      </c>
      <c r="B25" s="19" t="s">
        <v>13</v>
      </c>
      <c r="C25" s="19" t="s">
        <v>6</v>
      </c>
      <c r="D25" s="12" t="str">
        <f t="shared" si="4"/>
        <v>0401</v>
      </c>
      <c r="E25" s="9">
        <v>294244513.17000002</v>
      </c>
      <c r="F25" s="9">
        <v>293548522.56999999</v>
      </c>
      <c r="G25" s="9">
        <v>326345765.56999999</v>
      </c>
      <c r="H25" s="9">
        <v>322333541.90780002</v>
      </c>
      <c r="I25" s="9">
        <v>342556979.05000001</v>
      </c>
      <c r="J25" s="9">
        <f t="shared" si="6"/>
        <v>48312465.879999995</v>
      </c>
      <c r="K25" s="10">
        <f t="shared" si="7"/>
        <v>1.1641915608196487</v>
      </c>
      <c r="L25" s="11">
        <f t="shared" si="2"/>
        <v>20223437.142199993</v>
      </c>
      <c r="M25" s="10">
        <f t="shared" si="3"/>
        <v>1.0627407157893134</v>
      </c>
      <c r="N25" s="9">
        <v>342994739.05000001</v>
      </c>
      <c r="O25" s="9">
        <v>529389880.06</v>
      </c>
    </row>
    <row r="26" spans="1:15" ht="15" customHeight="1" x14ac:dyDescent="0.2">
      <c r="A26" s="13" t="s">
        <v>106</v>
      </c>
      <c r="B26" s="19" t="s">
        <v>13</v>
      </c>
      <c r="C26" s="19" t="s">
        <v>4</v>
      </c>
      <c r="D26" s="12" t="str">
        <f t="shared" si="4"/>
        <v>0402</v>
      </c>
      <c r="E26" s="9">
        <v>1414186085.25</v>
      </c>
      <c r="F26" s="9">
        <v>101159468.09</v>
      </c>
      <c r="G26" s="9">
        <v>429159468.08999997</v>
      </c>
      <c r="H26" s="9">
        <v>411993089.3664</v>
      </c>
      <c r="I26" s="9">
        <v>6765806.4500000002</v>
      </c>
      <c r="J26" s="9"/>
      <c r="K26" s="10"/>
      <c r="L26" s="11"/>
      <c r="M26" s="10"/>
      <c r="N26" s="9">
        <v>6881720.4299999997</v>
      </c>
      <c r="O26" s="9">
        <v>6881720.4299999997</v>
      </c>
    </row>
    <row r="27" spans="1:15" ht="32.25" customHeight="1" x14ac:dyDescent="0.2">
      <c r="A27" s="13" t="s">
        <v>73</v>
      </c>
      <c r="B27" s="19" t="s">
        <v>13</v>
      </c>
      <c r="C27" s="19" t="s">
        <v>13</v>
      </c>
      <c r="D27" s="12" t="str">
        <f t="shared" si="4"/>
        <v>0404</v>
      </c>
      <c r="E27" s="9">
        <v>664100</v>
      </c>
      <c r="F27" s="9">
        <v>1191400</v>
      </c>
      <c r="G27" s="9">
        <v>691400</v>
      </c>
      <c r="H27" s="9">
        <v>663744</v>
      </c>
      <c r="I27" s="9">
        <v>1350000</v>
      </c>
      <c r="J27" s="9">
        <f t="shared" ref="J27:J59" si="8">I27-E27</f>
        <v>685900</v>
      </c>
      <c r="K27" s="10">
        <f t="shared" ref="K27:K59" si="9">IFERROR(I27/E27,"-")</f>
        <v>2.0328263815690408</v>
      </c>
      <c r="L27" s="11">
        <f t="shared" si="2"/>
        <v>686256</v>
      </c>
      <c r="M27" s="10">
        <f t="shared" si="3"/>
        <v>2.033916690772346</v>
      </c>
      <c r="N27" s="9">
        <v>1350000</v>
      </c>
      <c r="O27" s="9">
        <v>1350000</v>
      </c>
    </row>
    <row r="28" spans="1:15" ht="15" customHeight="1" x14ac:dyDescent="0.2">
      <c r="A28" s="13" t="s">
        <v>72</v>
      </c>
      <c r="B28" s="19" t="s">
        <v>13</v>
      </c>
      <c r="C28" s="19" t="s">
        <v>19</v>
      </c>
      <c r="D28" s="12" t="str">
        <f t="shared" si="4"/>
        <v>0405</v>
      </c>
      <c r="E28" s="9">
        <v>7815680616.3399992</v>
      </c>
      <c r="F28" s="9">
        <v>6735894182.8000011</v>
      </c>
      <c r="G28" s="9">
        <v>6619422682.2700005</v>
      </c>
      <c r="H28" s="9">
        <v>6361887682.5269985</v>
      </c>
      <c r="I28" s="9">
        <v>5625649174.0199995</v>
      </c>
      <c r="J28" s="9">
        <f t="shared" si="8"/>
        <v>-2190031442.3199997</v>
      </c>
      <c r="K28" s="10">
        <f t="shared" si="9"/>
        <v>0.71979005414558916</v>
      </c>
      <c r="L28" s="11">
        <f t="shared" si="2"/>
        <v>-736238508.50699902</v>
      </c>
      <c r="M28" s="10">
        <f t="shared" si="3"/>
        <v>0.88427357645293125</v>
      </c>
      <c r="N28" s="9">
        <v>4114551149.599999</v>
      </c>
      <c r="O28" s="9">
        <v>3627206038.8599987</v>
      </c>
    </row>
    <row r="29" spans="1:15" ht="15" customHeight="1" x14ac:dyDescent="0.2">
      <c r="A29" s="13" t="s">
        <v>71</v>
      </c>
      <c r="B29" s="19" t="s">
        <v>13</v>
      </c>
      <c r="C29" s="19" t="s">
        <v>26</v>
      </c>
      <c r="D29" s="12" t="str">
        <f t="shared" si="4"/>
        <v>0406</v>
      </c>
      <c r="E29" s="9">
        <v>656282.39</v>
      </c>
      <c r="F29" s="9">
        <v>5711500</v>
      </c>
      <c r="G29" s="9">
        <v>4539863.5600000005</v>
      </c>
      <c r="H29" s="9">
        <v>4372071.0175999999</v>
      </c>
      <c r="I29" s="9">
        <v>5294100</v>
      </c>
      <c r="J29" s="9">
        <f t="shared" si="8"/>
        <v>4637817.6100000003</v>
      </c>
      <c r="K29" s="10">
        <f t="shared" si="9"/>
        <v>8.0668018533911905</v>
      </c>
      <c r="L29" s="11">
        <f t="shared" si="2"/>
        <v>922028.9824000001</v>
      </c>
      <c r="M29" s="10">
        <f t="shared" si="3"/>
        <v>1.2108906691333066</v>
      </c>
      <c r="N29" s="9">
        <v>5210600</v>
      </c>
      <c r="O29" s="9">
        <v>105310600</v>
      </c>
    </row>
    <row r="30" spans="1:15" ht="15" customHeight="1" x14ac:dyDescent="0.2">
      <c r="A30" s="13" t="s">
        <v>70</v>
      </c>
      <c r="B30" s="19" t="s">
        <v>13</v>
      </c>
      <c r="C30" s="19" t="s">
        <v>46</v>
      </c>
      <c r="D30" s="12" t="str">
        <f t="shared" si="4"/>
        <v>0407</v>
      </c>
      <c r="E30" s="9">
        <v>744360160.68000007</v>
      </c>
      <c r="F30" s="9">
        <v>755372587</v>
      </c>
      <c r="G30" s="9">
        <v>796248695.89999998</v>
      </c>
      <c r="H30" s="9">
        <v>792878196.46640003</v>
      </c>
      <c r="I30" s="9">
        <v>938773145</v>
      </c>
      <c r="J30" s="9">
        <f t="shared" si="8"/>
        <v>194412984.31999993</v>
      </c>
      <c r="K30" s="10">
        <f t="shared" si="9"/>
        <v>1.2611813401490974</v>
      </c>
      <c r="L30" s="11">
        <f t="shared" si="2"/>
        <v>145894948.53359997</v>
      </c>
      <c r="M30" s="10">
        <f t="shared" si="3"/>
        <v>1.1840067606648867</v>
      </c>
      <c r="N30" s="9">
        <v>955018645</v>
      </c>
      <c r="O30" s="9">
        <v>1025154245</v>
      </c>
    </row>
    <row r="31" spans="1:15" ht="15" customHeight="1" x14ac:dyDescent="0.2">
      <c r="A31" s="13" t="s">
        <v>69</v>
      </c>
      <c r="B31" s="19" t="s">
        <v>13</v>
      </c>
      <c r="C31" s="19" t="s">
        <v>42</v>
      </c>
      <c r="D31" s="12" t="str">
        <f t="shared" si="4"/>
        <v>0408</v>
      </c>
      <c r="E31" s="9">
        <v>1929141143.4200001</v>
      </c>
      <c r="F31" s="9">
        <v>1858565564.2</v>
      </c>
      <c r="G31" s="9">
        <v>1994825217.79</v>
      </c>
      <c r="H31" s="9">
        <v>1903119842.6589</v>
      </c>
      <c r="I31" s="9">
        <v>1600370306</v>
      </c>
      <c r="J31" s="9">
        <f t="shared" si="8"/>
        <v>-328770837.42000008</v>
      </c>
      <c r="K31" s="10">
        <f t="shared" si="9"/>
        <v>0.82957657684022434</v>
      </c>
      <c r="L31" s="11">
        <f t="shared" si="2"/>
        <v>-302749536.65890002</v>
      </c>
      <c r="M31" s="10">
        <f t="shared" si="3"/>
        <v>0.84091935259530448</v>
      </c>
      <c r="N31" s="9">
        <v>1600370306</v>
      </c>
      <c r="O31" s="9">
        <v>1600370306</v>
      </c>
    </row>
    <row r="32" spans="1:15" ht="32.25" customHeight="1" x14ac:dyDescent="0.2">
      <c r="A32" s="13" t="s">
        <v>68</v>
      </c>
      <c r="B32" s="19" t="s">
        <v>13</v>
      </c>
      <c r="C32" s="19" t="s">
        <v>34</v>
      </c>
      <c r="D32" s="12" t="str">
        <f t="shared" si="4"/>
        <v>0409</v>
      </c>
      <c r="E32" s="9">
        <v>10240637112.210001</v>
      </c>
      <c r="F32" s="9">
        <v>9449526907.6899986</v>
      </c>
      <c r="G32" s="9">
        <v>11498371757.249996</v>
      </c>
      <c r="H32" s="9">
        <v>11004646955.461998</v>
      </c>
      <c r="I32" s="9">
        <v>10866616083.840002</v>
      </c>
      <c r="J32" s="9">
        <f t="shared" si="8"/>
        <v>625978971.63000107</v>
      </c>
      <c r="K32" s="10">
        <f t="shared" si="9"/>
        <v>1.061126955751966</v>
      </c>
      <c r="L32" s="11">
        <f t="shared" si="2"/>
        <v>-138030871.62199593</v>
      </c>
      <c r="M32" s="10">
        <f t="shared" si="3"/>
        <v>0.98745703772409654</v>
      </c>
      <c r="N32" s="9">
        <v>11825443952.629999</v>
      </c>
      <c r="O32" s="9">
        <v>12688253274.049999</v>
      </c>
    </row>
    <row r="33" spans="1:15" ht="15" customHeight="1" x14ac:dyDescent="0.2">
      <c r="A33" s="13" t="s">
        <v>67</v>
      </c>
      <c r="B33" s="19" t="s">
        <v>13</v>
      </c>
      <c r="C33" s="19" t="s">
        <v>27</v>
      </c>
      <c r="D33" s="12" t="str">
        <f t="shared" si="4"/>
        <v>0410</v>
      </c>
      <c r="E33" s="9">
        <v>59567912.359999999</v>
      </c>
      <c r="F33" s="9">
        <v>103338978</v>
      </c>
      <c r="G33" s="9">
        <v>103926078</v>
      </c>
      <c r="H33" s="9">
        <v>99769034.879999995</v>
      </c>
      <c r="I33" s="9">
        <v>116659925.84999999</v>
      </c>
      <c r="J33" s="9">
        <f t="shared" si="8"/>
        <v>57092013.489999995</v>
      </c>
      <c r="K33" s="10">
        <f t="shared" si="9"/>
        <v>1.9584356951266504</v>
      </c>
      <c r="L33" s="11">
        <f t="shared" si="2"/>
        <v>16890890.969999999</v>
      </c>
      <c r="M33" s="10">
        <f t="shared" si="3"/>
        <v>1.1692999334945555</v>
      </c>
      <c r="N33" s="9">
        <v>66146168.159999996</v>
      </c>
      <c r="O33" s="9">
        <v>66146168.159999996</v>
      </c>
    </row>
    <row r="34" spans="1:15" ht="32.25" customHeight="1" x14ac:dyDescent="0.2">
      <c r="A34" s="13" t="s">
        <v>66</v>
      </c>
      <c r="B34" s="19" t="s">
        <v>13</v>
      </c>
      <c r="C34" s="19" t="s">
        <v>20</v>
      </c>
      <c r="D34" s="12" t="str">
        <f t="shared" si="4"/>
        <v>0411</v>
      </c>
      <c r="E34" s="9">
        <v>0</v>
      </c>
      <c r="F34" s="9">
        <v>33700000</v>
      </c>
      <c r="G34" s="9">
        <v>27840000</v>
      </c>
      <c r="H34" s="9">
        <v>27283200</v>
      </c>
      <c r="I34" s="9">
        <v>0</v>
      </c>
      <c r="J34" s="9">
        <f t="shared" si="8"/>
        <v>0</v>
      </c>
      <c r="K34" s="10" t="str">
        <f t="shared" si="9"/>
        <v>-</v>
      </c>
      <c r="L34" s="11">
        <f t="shared" si="2"/>
        <v>-27283200</v>
      </c>
      <c r="M34" s="10">
        <f t="shared" si="3"/>
        <v>0</v>
      </c>
      <c r="N34" s="9">
        <v>0</v>
      </c>
      <c r="O34" s="9">
        <v>0</v>
      </c>
    </row>
    <row r="35" spans="1:15" ht="32.25" customHeight="1" x14ac:dyDescent="0.2">
      <c r="A35" s="13" t="s">
        <v>65</v>
      </c>
      <c r="B35" s="19" t="s">
        <v>13</v>
      </c>
      <c r="C35" s="19" t="s">
        <v>14</v>
      </c>
      <c r="D35" s="12" t="str">
        <f t="shared" si="4"/>
        <v>0412</v>
      </c>
      <c r="E35" s="9">
        <v>787838867.10000014</v>
      </c>
      <c r="F35" s="9">
        <v>961850991.99000001</v>
      </c>
      <c r="G35" s="9">
        <v>1054110761.73</v>
      </c>
      <c r="H35" s="9">
        <v>2250095358.1724</v>
      </c>
      <c r="I35" s="9">
        <v>1605479322.4900002</v>
      </c>
      <c r="J35" s="9">
        <f t="shared" si="8"/>
        <v>817640455.3900001</v>
      </c>
      <c r="K35" s="10">
        <f t="shared" si="9"/>
        <v>2.0378270094742827</v>
      </c>
      <c r="L35" s="11">
        <f t="shared" si="2"/>
        <v>-644616035.68239975</v>
      </c>
      <c r="M35" s="10">
        <f t="shared" si="3"/>
        <v>0.71351612573167666</v>
      </c>
      <c r="N35" s="9">
        <v>1869881059</v>
      </c>
      <c r="O35" s="9">
        <v>689088864.75</v>
      </c>
    </row>
    <row r="36" spans="1:15" ht="15" customHeight="1" x14ac:dyDescent="0.2">
      <c r="A36" s="18" t="s">
        <v>64</v>
      </c>
      <c r="B36" s="21" t="s">
        <v>19</v>
      </c>
      <c r="C36" s="17" t="s">
        <v>8</v>
      </c>
      <c r="D36" s="17"/>
      <c r="E36" s="14">
        <f>SUM(E37:E40)</f>
        <v>1883508656.54</v>
      </c>
      <c r="F36" s="14">
        <f>SUM(F37:F40)</f>
        <v>1400421730.6500001</v>
      </c>
      <c r="G36" s="14">
        <f>SUM(G37:G40)</f>
        <v>2483305752.6399999</v>
      </c>
      <c r="H36" s="14">
        <f>SUM(H37:H40)</f>
        <v>2397324855.5236998</v>
      </c>
      <c r="I36" s="14">
        <f>SUM(I37:I40)</f>
        <v>2456972804.8099999</v>
      </c>
      <c r="J36" s="14">
        <f t="shared" si="8"/>
        <v>573464148.26999998</v>
      </c>
      <c r="K36" s="15">
        <f t="shared" si="9"/>
        <v>1.3044658946901004</v>
      </c>
      <c r="L36" s="16">
        <f t="shared" si="2"/>
        <v>59647949.286300182</v>
      </c>
      <c r="M36" s="15">
        <f t="shared" si="3"/>
        <v>1.0248810456992781</v>
      </c>
      <c r="N36" s="14">
        <f>SUM(N37:N40)</f>
        <v>2386486541.3000002</v>
      </c>
      <c r="O36" s="14">
        <f>SUM(O37:O40)</f>
        <v>3268979420.52</v>
      </c>
    </row>
    <row r="37" spans="1:15" ht="15" customHeight="1" x14ac:dyDescent="0.2">
      <c r="A37" s="13" t="s">
        <v>63</v>
      </c>
      <c r="B37" s="19" t="s">
        <v>19</v>
      </c>
      <c r="C37" s="19" t="s">
        <v>6</v>
      </c>
      <c r="D37" s="12" t="str">
        <f t="shared" si="4"/>
        <v>0501</v>
      </c>
      <c r="E37" s="9">
        <v>211638112.31</v>
      </c>
      <c r="F37" s="9">
        <v>115918613</v>
      </c>
      <c r="G37" s="9">
        <v>518958576.69</v>
      </c>
      <c r="H37" s="9">
        <v>516833248.45520002</v>
      </c>
      <c r="I37" s="9">
        <v>719548588.63</v>
      </c>
      <c r="J37" s="9">
        <f t="shared" si="8"/>
        <v>507910476.31999999</v>
      </c>
      <c r="K37" s="10">
        <f t="shared" si="9"/>
        <v>3.3999008060326616</v>
      </c>
      <c r="L37" s="11">
        <f t="shared" si="2"/>
        <v>202715340.17479998</v>
      </c>
      <c r="M37" s="10">
        <f t="shared" si="3"/>
        <v>1.3922258112857684</v>
      </c>
      <c r="N37" s="9">
        <v>581555533.64999998</v>
      </c>
      <c r="O37" s="9">
        <v>315999852.87</v>
      </c>
    </row>
    <row r="38" spans="1:15" ht="15" customHeight="1" x14ac:dyDescent="0.2">
      <c r="A38" s="13" t="s">
        <v>62</v>
      </c>
      <c r="B38" s="19" t="s">
        <v>19</v>
      </c>
      <c r="C38" s="19" t="s">
        <v>4</v>
      </c>
      <c r="D38" s="12" t="str">
        <f t="shared" si="4"/>
        <v>0502</v>
      </c>
      <c r="E38" s="9">
        <v>418875988.20999998</v>
      </c>
      <c r="F38" s="9">
        <v>707092880.53999996</v>
      </c>
      <c r="G38" s="9">
        <v>928718036.76999998</v>
      </c>
      <c r="H38" s="9">
        <v>882262288.8950001</v>
      </c>
      <c r="I38" s="9">
        <v>1104909322.9300001</v>
      </c>
      <c r="J38" s="9">
        <f t="shared" si="8"/>
        <v>686033334.72000003</v>
      </c>
      <c r="K38" s="10">
        <f t="shared" si="9"/>
        <v>2.6377958012147094</v>
      </c>
      <c r="L38" s="11">
        <f t="shared" si="2"/>
        <v>222647034.03499997</v>
      </c>
      <c r="M38" s="10">
        <f t="shared" si="3"/>
        <v>1.2523592324385266</v>
      </c>
      <c r="N38" s="9">
        <v>1436999043.6900001</v>
      </c>
      <c r="O38" s="9">
        <v>2581725684.5</v>
      </c>
    </row>
    <row r="39" spans="1:15" ht="15" customHeight="1" x14ac:dyDescent="0.2">
      <c r="A39" s="13" t="s">
        <v>61</v>
      </c>
      <c r="B39" s="19" t="s">
        <v>19</v>
      </c>
      <c r="C39" s="19" t="s">
        <v>1</v>
      </c>
      <c r="D39" s="12" t="str">
        <f t="shared" si="4"/>
        <v>0503</v>
      </c>
      <c r="E39" s="9">
        <v>524554734.06</v>
      </c>
      <c r="F39" s="9">
        <v>517762521.11000001</v>
      </c>
      <c r="G39" s="9">
        <v>692767531.17999995</v>
      </c>
      <c r="H39" s="9">
        <v>666806880.03349984</v>
      </c>
      <c r="I39" s="9">
        <v>560342525.25</v>
      </c>
      <c r="J39" s="9">
        <f t="shared" si="8"/>
        <v>35787791.189999998</v>
      </c>
      <c r="K39" s="10">
        <f t="shared" si="9"/>
        <v>1.0682250847552288</v>
      </c>
      <c r="L39" s="11">
        <f t="shared" si="2"/>
        <v>-106464354.78349984</v>
      </c>
      <c r="M39" s="10">
        <f t="shared" si="3"/>
        <v>0.84033704814480747</v>
      </c>
      <c r="N39" s="9">
        <v>296259595.95999998</v>
      </c>
      <c r="O39" s="9">
        <v>299581515.14999998</v>
      </c>
    </row>
    <row r="40" spans="1:15" ht="32.25" customHeight="1" x14ac:dyDescent="0.2">
      <c r="A40" s="13" t="s">
        <v>60</v>
      </c>
      <c r="B40" s="19" t="s">
        <v>19</v>
      </c>
      <c r="C40" s="19" t="s">
        <v>19</v>
      </c>
      <c r="D40" s="12" t="str">
        <f t="shared" si="4"/>
        <v>0505</v>
      </c>
      <c r="E40" s="9">
        <v>728439821.96000004</v>
      </c>
      <c r="F40" s="9">
        <v>59647716</v>
      </c>
      <c r="G40" s="9">
        <v>342861608</v>
      </c>
      <c r="H40" s="9">
        <v>331422438.13999999</v>
      </c>
      <c r="I40" s="9">
        <v>72172368</v>
      </c>
      <c r="J40" s="9">
        <f t="shared" si="8"/>
        <v>-656267453.96000004</v>
      </c>
      <c r="K40" s="10">
        <f t="shared" si="9"/>
        <v>9.9078010048664136E-2</v>
      </c>
      <c r="L40" s="11">
        <f t="shared" ref="L40:L72" si="10">I40-H40</f>
        <v>-259250070.13999999</v>
      </c>
      <c r="M40" s="10">
        <f t="shared" si="3"/>
        <v>0.21776548505600227</v>
      </c>
      <c r="N40" s="9">
        <v>71672368</v>
      </c>
      <c r="O40" s="9">
        <v>71672368</v>
      </c>
    </row>
    <row r="41" spans="1:15" ht="15" customHeight="1" x14ac:dyDescent="0.2">
      <c r="A41" s="18" t="s">
        <v>59</v>
      </c>
      <c r="B41" s="21" t="s">
        <v>26</v>
      </c>
      <c r="C41" s="17" t="s">
        <v>8</v>
      </c>
      <c r="D41" s="17"/>
      <c r="E41" s="14">
        <f>SUM(E42:E45)</f>
        <v>594921222.79999995</v>
      </c>
      <c r="F41" s="14">
        <f>SUM(F42:F45)</f>
        <v>18262430</v>
      </c>
      <c r="G41" s="14">
        <f>SUM(G42:G45)</f>
        <v>1050430034.8</v>
      </c>
      <c r="H41" s="14">
        <f>SUM(H42:H45)</f>
        <v>972044486.56640005</v>
      </c>
      <c r="I41" s="14">
        <f>SUM(I42:I45)</f>
        <v>72136928</v>
      </c>
      <c r="J41" s="14">
        <f t="shared" si="8"/>
        <v>-522784294.79999995</v>
      </c>
      <c r="K41" s="15">
        <f t="shared" si="9"/>
        <v>0.12125458839825407</v>
      </c>
      <c r="L41" s="16">
        <f t="shared" si="10"/>
        <v>-899907558.56640005</v>
      </c>
      <c r="M41" s="15">
        <f t="shared" si="3"/>
        <v>7.4211549982463015E-2</v>
      </c>
      <c r="N41" s="14">
        <f>SUM(N42:N45)</f>
        <v>14968832</v>
      </c>
      <c r="O41" s="14">
        <f>SUM(O42:O45)</f>
        <v>15434432</v>
      </c>
    </row>
    <row r="42" spans="1:15" ht="15" customHeight="1" x14ac:dyDescent="0.2">
      <c r="A42" s="13" t="s">
        <v>58</v>
      </c>
      <c r="B42" s="19" t="s">
        <v>26</v>
      </c>
      <c r="C42" s="19" t="s">
        <v>6</v>
      </c>
      <c r="D42" s="12" t="str">
        <f t="shared" si="4"/>
        <v>0601</v>
      </c>
      <c r="E42" s="9">
        <v>233890.25</v>
      </c>
      <c r="F42" s="9">
        <v>651666</v>
      </c>
      <c r="G42" s="9">
        <v>245939.44</v>
      </c>
      <c r="H42" s="9">
        <v>236101.86239999998</v>
      </c>
      <c r="I42" s="9">
        <v>318776</v>
      </c>
      <c r="J42" s="9">
        <f t="shared" si="8"/>
        <v>84885.75</v>
      </c>
      <c r="K42" s="10">
        <f t="shared" si="9"/>
        <v>1.3629298356814787</v>
      </c>
      <c r="L42" s="11">
        <f t="shared" si="10"/>
        <v>82674.137600000016</v>
      </c>
      <c r="M42" s="10">
        <f t="shared" si="3"/>
        <v>1.350163004898008</v>
      </c>
      <c r="N42" s="9">
        <v>318776</v>
      </c>
      <c r="O42" s="9">
        <v>318776</v>
      </c>
    </row>
    <row r="43" spans="1:15" ht="32.25" customHeight="1" x14ac:dyDescent="0.2">
      <c r="A43" s="13" t="s">
        <v>57</v>
      </c>
      <c r="B43" s="19" t="s">
        <v>26</v>
      </c>
      <c r="C43" s="19" t="s">
        <v>1</v>
      </c>
      <c r="D43" s="12" t="str">
        <f t="shared" si="4"/>
        <v>0603</v>
      </c>
      <c r="E43" s="9">
        <v>59000</v>
      </c>
      <c r="F43" s="9">
        <v>57800</v>
      </c>
      <c r="G43" s="9">
        <v>57800</v>
      </c>
      <c r="H43" s="9">
        <v>55488</v>
      </c>
      <c r="I43" s="9">
        <v>57600</v>
      </c>
      <c r="J43" s="9">
        <f t="shared" si="8"/>
        <v>-1400</v>
      </c>
      <c r="K43" s="10">
        <f t="shared" si="9"/>
        <v>0.97627118644067801</v>
      </c>
      <c r="L43" s="11">
        <f t="shared" si="10"/>
        <v>2112</v>
      </c>
      <c r="M43" s="10">
        <f t="shared" si="3"/>
        <v>1.0380622837370241</v>
      </c>
      <c r="N43" s="9">
        <v>57600</v>
      </c>
      <c r="O43" s="9">
        <v>57600</v>
      </c>
    </row>
    <row r="44" spans="1:15" ht="32.25" customHeight="1" x14ac:dyDescent="0.2">
      <c r="A44" s="13" t="s">
        <v>56</v>
      </c>
      <c r="B44" s="19" t="s">
        <v>26</v>
      </c>
      <c r="C44" s="19" t="s">
        <v>13</v>
      </c>
      <c r="D44" s="12" t="str">
        <f t="shared" si="4"/>
        <v>0604</v>
      </c>
      <c r="E44" s="9">
        <v>3280364.86</v>
      </c>
      <c r="F44" s="9">
        <v>700000</v>
      </c>
      <c r="G44" s="9">
        <v>700000</v>
      </c>
      <c r="H44" s="9">
        <v>686000</v>
      </c>
      <c r="I44" s="9">
        <v>740000</v>
      </c>
      <c r="J44" s="9">
        <f t="shared" si="8"/>
        <v>-2540364.86</v>
      </c>
      <c r="K44" s="10">
        <f t="shared" si="9"/>
        <v>0.22558466255488421</v>
      </c>
      <c r="L44" s="11">
        <f t="shared" si="10"/>
        <v>54000</v>
      </c>
      <c r="M44" s="10">
        <f t="shared" si="3"/>
        <v>1.0787172011661808</v>
      </c>
      <c r="N44" s="9">
        <v>500000</v>
      </c>
      <c r="O44" s="9">
        <v>500000</v>
      </c>
    </row>
    <row r="45" spans="1:15" ht="32.25" customHeight="1" x14ac:dyDescent="0.2">
      <c r="A45" s="13" t="s">
        <v>55</v>
      </c>
      <c r="B45" s="19" t="s">
        <v>26</v>
      </c>
      <c r="C45" s="19" t="s">
        <v>19</v>
      </c>
      <c r="D45" s="12" t="str">
        <f t="shared" si="4"/>
        <v>0605</v>
      </c>
      <c r="E45" s="9">
        <v>591347967.68999994</v>
      </c>
      <c r="F45" s="9">
        <v>16852964</v>
      </c>
      <c r="G45" s="9">
        <v>1049426295.3599999</v>
      </c>
      <c r="H45" s="9">
        <v>971066896.704</v>
      </c>
      <c r="I45" s="9">
        <v>71020552</v>
      </c>
      <c r="J45" s="9">
        <f t="shared" si="8"/>
        <v>-520327415.68999994</v>
      </c>
      <c r="K45" s="10">
        <f t="shared" si="9"/>
        <v>0.12009942686947869</v>
      </c>
      <c r="L45" s="11">
        <f t="shared" si="10"/>
        <v>-900046344.704</v>
      </c>
      <c r="M45" s="10">
        <f t="shared" si="3"/>
        <v>7.3136621422332806E-2</v>
      </c>
      <c r="N45" s="9">
        <v>14092456</v>
      </c>
      <c r="O45" s="9">
        <v>14558056</v>
      </c>
    </row>
    <row r="46" spans="1:15" ht="15" customHeight="1" x14ac:dyDescent="0.2">
      <c r="A46" s="18" t="s">
        <v>54</v>
      </c>
      <c r="B46" s="21" t="s">
        <v>46</v>
      </c>
      <c r="C46" s="17" t="s">
        <v>8</v>
      </c>
      <c r="D46" s="17"/>
      <c r="E46" s="14">
        <f>SUM(E47:E54)</f>
        <v>24738166326.139999</v>
      </c>
      <c r="F46" s="14">
        <f>SUM(F47:F54)</f>
        <v>25140695123.57</v>
      </c>
      <c r="G46" s="14">
        <f>SUM(G47:G54)</f>
        <v>27955157411.559998</v>
      </c>
      <c r="H46" s="14">
        <f>SUM(H47:H54)</f>
        <v>28225608936.214497</v>
      </c>
      <c r="I46" s="14">
        <f>SUM(I47:I54)</f>
        <v>26986811356.970001</v>
      </c>
      <c r="J46" s="14">
        <f t="shared" si="8"/>
        <v>2248645030.8300018</v>
      </c>
      <c r="K46" s="15">
        <f t="shared" si="9"/>
        <v>1.0908978054874638</v>
      </c>
      <c r="L46" s="16">
        <f t="shared" si="10"/>
        <v>-1238797579.2444954</v>
      </c>
      <c r="M46" s="15">
        <f t="shared" si="3"/>
        <v>0.95611086435569959</v>
      </c>
      <c r="N46" s="14">
        <f>SUM(N47:N54)</f>
        <v>26520610629.650002</v>
      </c>
      <c r="O46" s="14">
        <f>SUM(O47:O54)</f>
        <v>26130549841.370003</v>
      </c>
    </row>
    <row r="47" spans="1:15" ht="15" customHeight="1" x14ac:dyDescent="0.2">
      <c r="A47" s="13" t="s">
        <v>53</v>
      </c>
      <c r="B47" s="19" t="s">
        <v>46</v>
      </c>
      <c r="C47" s="19" t="s">
        <v>6</v>
      </c>
      <c r="D47" s="12" t="str">
        <f t="shared" si="4"/>
        <v>0701</v>
      </c>
      <c r="E47" s="9">
        <v>58996290.200000003</v>
      </c>
      <c r="F47" s="9">
        <v>211970606.06999999</v>
      </c>
      <c r="G47" s="9">
        <v>211970606.06999999</v>
      </c>
      <c r="H47" s="9">
        <v>198737769.70560002</v>
      </c>
      <c r="I47" s="9">
        <v>455976060.62</v>
      </c>
      <c r="J47" s="9">
        <f t="shared" si="8"/>
        <v>396979770.42000002</v>
      </c>
      <c r="K47" s="10">
        <f t="shared" si="9"/>
        <v>7.7288937842400127</v>
      </c>
      <c r="L47" s="11">
        <f t="shared" si="10"/>
        <v>257238290.91439998</v>
      </c>
      <c r="M47" s="10">
        <f t="shared" si="3"/>
        <v>2.294360358856093</v>
      </c>
      <c r="N47" s="9">
        <v>378667272.73000002</v>
      </c>
      <c r="O47" s="9">
        <v>739819090.90999997</v>
      </c>
    </row>
    <row r="48" spans="1:15" ht="15" customHeight="1" x14ac:dyDescent="0.2">
      <c r="A48" s="13" t="s">
        <v>52</v>
      </c>
      <c r="B48" s="19" t="s">
        <v>46</v>
      </c>
      <c r="C48" s="19" t="s">
        <v>4</v>
      </c>
      <c r="D48" s="12" t="str">
        <f t="shared" si="4"/>
        <v>0702</v>
      </c>
      <c r="E48" s="9">
        <v>6129705012.2099991</v>
      </c>
      <c r="F48" s="9">
        <v>5357817449.2300005</v>
      </c>
      <c r="G48" s="9">
        <v>7116496871.0099993</v>
      </c>
      <c r="H48" s="9">
        <v>6582382114.4171991</v>
      </c>
      <c r="I48" s="9">
        <v>4687798839.2600002</v>
      </c>
      <c r="J48" s="9">
        <f t="shared" si="8"/>
        <v>-1441906172.9499989</v>
      </c>
      <c r="K48" s="10">
        <f t="shared" si="9"/>
        <v>0.76476744475014546</v>
      </c>
      <c r="L48" s="11">
        <f t="shared" si="10"/>
        <v>-1894583275.1571989</v>
      </c>
      <c r="M48" s="10">
        <f t="shared" si="3"/>
        <v>0.71217361097777221</v>
      </c>
      <c r="N48" s="9">
        <v>4213886570.8600006</v>
      </c>
      <c r="O48" s="9">
        <v>3442971406.6600003</v>
      </c>
    </row>
    <row r="49" spans="1:15" ht="15" customHeight="1" x14ac:dyDescent="0.2">
      <c r="A49" s="13" t="s">
        <v>51</v>
      </c>
      <c r="B49" s="19" t="s">
        <v>46</v>
      </c>
      <c r="C49" s="19" t="s">
        <v>1</v>
      </c>
      <c r="D49" s="12" t="str">
        <f t="shared" si="4"/>
        <v>0703</v>
      </c>
      <c r="E49" s="9">
        <v>589797056.83000004</v>
      </c>
      <c r="F49" s="9">
        <v>465430560.37999994</v>
      </c>
      <c r="G49" s="9">
        <v>679446349.31000006</v>
      </c>
      <c r="H49" s="9">
        <v>668581426.66759992</v>
      </c>
      <c r="I49" s="9">
        <v>522604750.5</v>
      </c>
      <c r="J49" s="9">
        <f t="shared" si="8"/>
        <v>-67192306.330000043</v>
      </c>
      <c r="K49" s="10">
        <f t="shared" si="9"/>
        <v>0.8860755482722471</v>
      </c>
      <c r="L49" s="11">
        <f t="shared" si="10"/>
        <v>-145976676.16759992</v>
      </c>
      <c r="M49" s="10">
        <f t="shared" si="3"/>
        <v>0.78166208281437133</v>
      </c>
      <c r="N49" s="9">
        <v>640909498.90999997</v>
      </c>
      <c r="O49" s="9">
        <v>726542023.63</v>
      </c>
    </row>
    <row r="50" spans="1:15" ht="32.25" customHeight="1" x14ac:dyDescent="0.2">
      <c r="A50" s="13" t="s">
        <v>50</v>
      </c>
      <c r="B50" s="19" t="s">
        <v>46</v>
      </c>
      <c r="C50" s="19" t="s">
        <v>13</v>
      </c>
      <c r="D50" s="12" t="str">
        <f t="shared" si="4"/>
        <v>0704</v>
      </c>
      <c r="E50" s="9">
        <v>2532152764.3300004</v>
      </c>
      <c r="F50" s="9">
        <v>2678391234.3800001</v>
      </c>
      <c r="G50" s="9">
        <v>2907837421.9100003</v>
      </c>
      <c r="H50" s="9">
        <v>2878396152.9911995</v>
      </c>
      <c r="I50" s="9">
        <v>3174238136.1999998</v>
      </c>
      <c r="J50" s="9">
        <f t="shared" si="8"/>
        <v>642085371.86999941</v>
      </c>
      <c r="K50" s="10">
        <f t="shared" si="9"/>
        <v>1.2535729206053225</v>
      </c>
      <c r="L50" s="11">
        <f t="shared" si="10"/>
        <v>295841983.20880032</v>
      </c>
      <c r="M50" s="10">
        <f t="shared" si="3"/>
        <v>1.1027801482090518</v>
      </c>
      <c r="N50" s="9">
        <v>3221171869.2200003</v>
      </c>
      <c r="O50" s="9">
        <v>3154897103.25</v>
      </c>
    </row>
    <row r="51" spans="1:15" ht="48.95" customHeight="1" x14ac:dyDescent="0.2">
      <c r="A51" s="13" t="s">
        <v>49</v>
      </c>
      <c r="B51" s="19" t="s">
        <v>46</v>
      </c>
      <c r="C51" s="19" t="s">
        <v>19</v>
      </c>
      <c r="D51" s="12" t="str">
        <f t="shared" si="4"/>
        <v>0705</v>
      </c>
      <c r="E51" s="9">
        <v>71231669.079999998</v>
      </c>
      <c r="F51" s="9">
        <v>72864586.030000001</v>
      </c>
      <c r="G51" s="9">
        <v>76225470.390000001</v>
      </c>
      <c r="H51" s="9">
        <v>75410752.790399984</v>
      </c>
      <c r="I51" s="9">
        <v>73809281.930000007</v>
      </c>
      <c r="J51" s="9">
        <f t="shared" si="8"/>
        <v>2577612.8500000089</v>
      </c>
      <c r="K51" s="10">
        <f t="shared" si="9"/>
        <v>1.0361863323335172</v>
      </c>
      <c r="L51" s="11">
        <f t="shared" si="10"/>
        <v>-1601470.8603999764</v>
      </c>
      <c r="M51" s="10">
        <f t="shared" si="3"/>
        <v>0.97876336197238112</v>
      </c>
      <c r="N51" s="9">
        <v>74264736.469999999</v>
      </c>
      <c r="O51" s="9">
        <v>74264635.460000008</v>
      </c>
    </row>
    <row r="52" spans="1:15" ht="24" customHeight="1" x14ac:dyDescent="0.2">
      <c r="A52" s="13" t="s">
        <v>119</v>
      </c>
      <c r="B52" s="19" t="s">
        <v>46</v>
      </c>
      <c r="C52" s="19" t="s">
        <v>26</v>
      </c>
      <c r="D52" s="12" t="str">
        <f t="shared" si="4"/>
        <v>0706</v>
      </c>
      <c r="E52" s="9">
        <v>0</v>
      </c>
      <c r="F52" s="9">
        <v>0</v>
      </c>
      <c r="G52" s="9">
        <v>6449100</v>
      </c>
      <c r="H52" s="9">
        <v>6320118</v>
      </c>
      <c r="I52" s="9">
        <v>20293800</v>
      </c>
      <c r="J52" s="9">
        <f t="shared" ref="J52" si="11">I52-E52</f>
        <v>20293800</v>
      </c>
      <c r="K52" s="10" t="str">
        <f t="shared" ref="K52" si="12">IFERROR(I52/E52,"-")</f>
        <v>-</v>
      </c>
      <c r="L52" s="11">
        <f t="shared" ref="L52" si="13">I52-H52</f>
        <v>13973682</v>
      </c>
      <c r="M52" s="10">
        <f t="shared" ref="M52" si="14">IFERROR(I52/H52,"-")</f>
        <v>3.2109843518744428</v>
      </c>
      <c r="N52" s="9">
        <v>21264200</v>
      </c>
      <c r="O52" s="9">
        <v>21264200</v>
      </c>
    </row>
    <row r="53" spans="1:15" ht="15" customHeight="1" x14ac:dyDescent="0.2">
      <c r="A53" s="13" t="s">
        <v>48</v>
      </c>
      <c r="B53" s="19" t="s">
        <v>46</v>
      </c>
      <c r="C53" s="19" t="s">
        <v>46</v>
      </c>
      <c r="D53" s="12" t="str">
        <f t="shared" si="4"/>
        <v>0707</v>
      </c>
      <c r="E53" s="9">
        <v>40877510.690000005</v>
      </c>
      <c r="F53" s="9">
        <v>29825427</v>
      </c>
      <c r="G53" s="9">
        <v>20217091.170000002</v>
      </c>
      <c r="H53" s="9">
        <v>19408407.523199998</v>
      </c>
      <c r="I53" s="9">
        <v>30237977</v>
      </c>
      <c r="J53" s="9">
        <f t="shared" si="8"/>
        <v>-10639533.690000005</v>
      </c>
      <c r="K53" s="10">
        <f t="shared" si="9"/>
        <v>0.73972158503764296</v>
      </c>
      <c r="L53" s="11">
        <f t="shared" si="10"/>
        <v>10829569.476800002</v>
      </c>
      <c r="M53" s="10">
        <f t="shared" si="3"/>
        <v>1.5579834133148116</v>
      </c>
      <c r="N53" s="9">
        <v>30237977</v>
      </c>
      <c r="O53" s="9">
        <v>30237977</v>
      </c>
    </row>
    <row r="54" spans="1:15" ht="32.25" customHeight="1" x14ac:dyDescent="0.2">
      <c r="A54" s="13" t="s">
        <v>47</v>
      </c>
      <c r="B54" s="19" t="s">
        <v>46</v>
      </c>
      <c r="C54" s="19" t="s">
        <v>34</v>
      </c>
      <c r="D54" s="12" t="str">
        <f t="shared" si="4"/>
        <v>0709</v>
      </c>
      <c r="E54" s="9">
        <v>15315406022.799997</v>
      </c>
      <c r="F54" s="9">
        <v>16324395260.48</v>
      </c>
      <c r="G54" s="9">
        <v>16936514501.699999</v>
      </c>
      <c r="H54" s="9">
        <v>17796372194.119301</v>
      </c>
      <c r="I54" s="9">
        <v>18021852511.460003</v>
      </c>
      <c r="J54" s="9">
        <f t="shared" si="8"/>
        <v>2706446488.6600056</v>
      </c>
      <c r="K54" s="10">
        <f t="shared" si="9"/>
        <v>1.1767139888182478</v>
      </c>
      <c r="L54" s="11">
        <f t="shared" si="10"/>
        <v>225480317.34070206</v>
      </c>
      <c r="M54" s="10">
        <f t="shared" si="3"/>
        <v>1.0126700158257653</v>
      </c>
      <c r="N54" s="9">
        <v>17940208504.460003</v>
      </c>
      <c r="O54" s="9">
        <v>17940553404.460003</v>
      </c>
    </row>
    <row r="55" spans="1:15" ht="15" customHeight="1" x14ac:dyDescent="0.2">
      <c r="A55" s="18" t="s">
        <v>45</v>
      </c>
      <c r="B55" s="21" t="s">
        <v>42</v>
      </c>
      <c r="C55" s="17" t="s">
        <v>8</v>
      </c>
      <c r="D55" s="17"/>
      <c r="E55" s="14">
        <f>SUM(E56:E57)</f>
        <v>1445664171.1800001</v>
      </c>
      <c r="F55" s="14">
        <f>SUM(F56:F57)</f>
        <v>1307344959</v>
      </c>
      <c r="G55" s="14">
        <f>SUM(G56:G57)</f>
        <v>1653668652.9400003</v>
      </c>
      <c r="H55" s="14">
        <f>SUM(H56:H57)</f>
        <v>1632708749.0120001</v>
      </c>
      <c r="I55" s="14">
        <f>SUM(I56:I57)</f>
        <v>1489168299</v>
      </c>
      <c r="J55" s="14">
        <f t="shared" si="8"/>
        <v>43504127.819999933</v>
      </c>
      <c r="K55" s="15">
        <f t="shared" si="9"/>
        <v>1.0300928311618116</v>
      </c>
      <c r="L55" s="16">
        <f t="shared" si="10"/>
        <v>-143540450.01200008</v>
      </c>
      <c r="M55" s="15">
        <f t="shared" si="3"/>
        <v>0.91208447305812468</v>
      </c>
      <c r="N55" s="14">
        <f>SUM(N56:N57)</f>
        <v>1433614965</v>
      </c>
      <c r="O55" s="14">
        <f>SUM(O56:O57)</f>
        <v>1723350963.3</v>
      </c>
    </row>
    <row r="56" spans="1:15" ht="15" customHeight="1" x14ac:dyDescent="0.2">
      <c r="A56" s="13" t="s">
        <v>44</v>
      </c>
      <c r="B56" s="19" t="s">
        <v>42</v>
      </c>
      <c r="C56" s="19" t="s">
        <v>6</v>
      </c>
      <c r="D56" s="12" t="str">
        <f t="shared" si="4"/>
        <v>0801</v>
      </c>
      <c r="E56" s="9">
        <v>1363587372.9000001</v>
      </c>
      <c r="F56" s="9">
        <v>1255393130</v>
      </c>
      <c r="G56" s="9">
        <v>1594689681.3100002</v>
      </c>
      <c r="H56" s="9">
        <v>1573871822.062</v>
      </c>
      <c r="I56" s="9">
        <v>1434909312</v>
      </c>
      <c r="J56" s="9">
        <f t="shared" si="8"/>
        <v>71321939.099999905</v>
      </c>
      <c r="K56" s="10">
        <f t="shared" si="9"/>
        <v>1.0523046344645421</v>
      </c>
      <c r="L56" s="11">
        <f t="shared" si="10"/>
        <v>-138962510.06200004</v>
      </c>
      <c r="M56" s="10">
        <f t="shared" si="3"/>
        <v>0.91170659000684118</v>
      </c>
      <c r="N56" s="9">
        <v>1379653508</v>
      </c>
      <c r="O56" s="9">
        <v>1669198206.3</v>
      </c>
    </row>
    <row r="57" spans="1:15" ht="32.25" customHeight="1" x14ac:dyDescent="0.2">
      <c r="A57" s="13" t="s">
        <v>43</v>
      </c>
      <c r="B57" s="19" t="s">
        <v>42</v>
      </c>
      <c r="C57" s="19" t="s">
        <v>13</v>
      </c>
      <c r="D57" s="12" t="str">
        <f t="shared" si="4"/>
        <v>0804</v>
      </c>
      <c r="E57" s="9">
        <v>82076798.280000001</v>
      </c>
      <c r="F57" s="9">
        <v>51951829</v>
      </c>
      <c r="G57" s="9">
        <v>58978971.630000003</v>
      </c>
      <c r="H57" s="9">
        <v>58836926.950000003</v>
      </c>
      <c r="I57" s="9">
        <v>54258987</v>
      </c>
      <c r="J57" s="9">
        <f t="shared" si="8"/>
        <v>-27817811.280000001</v>
      </c>
      <c r="K57" s="10">
        <f t="shared" si="9"/>
        <v>0.66107582333924342</v>
      </c>
      <c r="L57" s="11">
        <f t="shared" si="10"/>
        <v>-4577939.950000003</v>
      </c>
      <c r="M57" s="10">
        <f t="shared" si="3"/>
        <v>0.92219274208711877</v>
      </c>
      <c r="N57" s="9">
        <v>53961457</v>
      </c>
      <c r="O57" s="9">
        <v>54152757</v>
      </c>
    </row>
    <row r="58" spans="1:15" ht="15" customHeight="1" x14ac:dyDescent="0.2">
      <c r="A58" s="18" t="s">
        <v>41</v>
      </c>
      <c r="B58" s="21" t="s">
        <v>34</v>
      </c>
      <c r="C58" s="17" t="s">
        <v>8</v>
      </c>
      <c r="D58" s="17"/>
      <c r="E58" s="14">
        <f>SUM(E59:E64)</f>
        <v>10743080764.849998</v>
      </c>
      <c r="F58" s="14">
        <f>SUM(F59:F64)</f>
        <v>10309625971.959999</v>
      </c>
      <c r="G58" s="14">
        <f>SUM(G59:G64)</f>
        <v>11794543335.209999</v>
      </c>
      <c r="H58" s="14">
        <f>SUM(H59:H64)</f>
        <v>11082092965.056198</v>
      </c>
      <c r="I58" s="14">
        <f>SUM(I59:I64)</f>
        <v>10960478999</v>
      </c>
      <c r="J58" s="14">
        <f t="shared" si="8"/>
        <v>217398234.15000153</v>
      </c>
      <c r="K58" s="15">
        <f t="shared" si="9"/>
        <v>1.0202361165208123</v>
      </c>
      <c r="L58" s="16">
        <f t="shared" si="10"/>
        <v>-121613966.05619812</v>
      </c>
      <c r="M58" s="15">
        <f t="shared" si="3"/>
        <v>0.98902608321012386</v>
      </c>
      <c r="N58" s="14">
        <f>SUM(N59:N64)</f>
        <v>12909918999.260002</v>
      </c>
      <c r="O58" s="14">
        <f>SUM(O59:O64)</f>
        <v>15072336794.890001</v>
      </c>
    </row>
    <row r="59" spans="1:15" ht="15" customHeight="1" x14ac:dyDescent="0.2">
      <c r="A59" s="13" t="s">
        <v>40</v>
      </c>
      <c r="B59" s="19" t="s">
        <v>34</v>
      </c>
      <c r="C59" s="19" t="s">
        <v>6</v>
      </c>
      <c r="D59" s="12" t="str">
        <f t="shared" si="4"/>
        <v>0901</v>
      </c>
      <c r="E59" s="9">
        <v>4333361087.4099998</v>
      </c>
      <c r="F59" s="9">
        <v>5160736801.0900002</v>
      </c>
      <c r="G59" s="9">
        <v>5421497241.9499998</v>
      </c>
      <c r="H59" s="9">
        <v>4867311310.9596004</v>
      </c>
      <c r="I59" s="9">
        <v>4138775021.7000003</v>
      </c>
      <c r="J59" s="9">
        <f t="shared" si="8"/>
        <v>-194586065.70999956</v>
      </c>
      <c r="K59" s="10">
        <f t="shared" si="9"/>
        <v>0.9550958108994555</v>
      </c>
      <c r="L59" s="11">
        <f t="shared" si="10"/>
        <v>-728536289.25960016</v>
      </c>
      <c r="M59" s="10">
        <f t="shared" si="3"/>
        <v>0.8503205891887019</v>
      </c>
      <c r="N59" s="9">
        <v>4854534889.5300007</v>
      </c>
      <c r="O59" s="9">
        <v>5606794623.5099993</v>
      </c>
    </row>
    <row r="60" spans="1:15" ht="15" customHeight="1" x14ac:dyDescent="0.2">
      <c r="A60" s="13" t="s">
        <v>39</v>
      </c>
      <c r="B60" s="19" t="s">
        <v>34</v>
      </c>
      <c r="C60" s="19" t="s">
        <v>4</v>
      </c>
      <c r="D60" s="12" t="str">
        <f t="shared" si="4"/>
        <v>0902</v>
      </c>
      <c r="E60" s="9">
        <v>5152541526.7399998</v>
      </c>
      <c r="F60" s="9">
        <v>4056789399.7399998</v>
      </c>
      <c r="G60" s="9">
        <v>4807982743.54</v>
      </c>
      <c r="H60" s="9">
        <v>4682908293.4020004</v>
      </c>
      <c r="I60" s="9">
        <v>5526070460.9800005</v>
      </c>
      <c r="J60" s="9">
        <f t="shared" ref="J60:J86" si="15">I60-E60</f>
        <v>373528934.24000072</v>
      </c>
      <c r="K60" s="10">
        <f t="shared" ref="K60:K86" si="16">IFERROR(I60/E60,"-")</f>
        <v>1.0724941142738023</v>
      </c>
      <c r="L60" s="11">
        <f t="shared" si="10"/>
        <v>843162167.57800007</v>
      </c>
      <c r="M60" s="10">
        <f t="shared" si="3"/>
        <v>1.1800509672089834</v>
      </c>
      <c r="N60" s="9">
        <v>6743374801.9200001</v>
      </c>
      <c r="O60" s="9">
        <v>8140072946.2200003</v>
      </c>
    </row>
    <row r="61" spans="1:15" ht="15" customHeight="1" x14ac:dyDescent="0.2">
      <c r="A61" s="13" t="s">
        <v>38</v>
      </c>
      <c r="B61" s="19" t="s">
        <v>34</v>
      </c>
      <c r="C61" s="19" t="s">
        <v>13</v>
      </c>
      <c r="D61" s="12" t="str">
        <f t="shared" si="4"/>
        <v>0904</v>
      </c>
      <c r="E61" s="9">
        <v>222999863.02000001</v>
      </c>
      <c r="F61" s="9">
        <v>123196067.31</v>
      </c>
      <c r="G61" s="9">
        <v>138798548.03</v>
      </c>
      <c r="H61" s="9">
        <v>139936712.88</v>
      </c>
      <c r="I61" s="9">
        <v>125074348.59999999</v>
      </c>
      <c r="J61" s="9">
        <f t="shared" si="15"/>
        <v>-97925514.420000017</v>
      </c>
      <c r="K61" s="10">
        <f t="shared" si="16"/>
        <v>0.56087186290685098</v>
      </c>
      <c r="L61" s="11">
        <f t="shared" si="10"/>
        <v>-14862364.280000001</v>
      </c>
      <c r="M61" s="10">
        <f t="shared" si="3"/>
        <v>0.89379224383564781</v>
      </c>
      <c r="N61" s="9">
        <v>125055479.54000001</v>
      </c>
      <c r="O61" s="9">
        <v>125048437.54000001</v>
      </c>
    </row>
    <row r="62" spans="1:15" ht="15" customHeight="1" x14ac:dyDescent="0.2">
      <c r="A62" s="13" t="s">
        <v>37</v>
      </c>
      <c r="B62" s="19" t="s">
        <v>34</v>
      </c>
      <c r="C62" s="19" t="s">
        <v>19</v>
      </c>
      <c r="D62" s="12" t="str">
        <f t="shared" si="4"/>
        <v>0905</v>
      </c>
      <c r="E62" s="9">
        <v>172555035.89000002</v>
      </c>
      <c r="F62" s="9">
        <v>133122618.73</v>
      </c>
      <c r="G62" s="9">
        <v>143683077.96000001</v>
      </c>
      <c r="H62" s="9">
        <v>143094805.59080002</v>
      </c>
      <c r="I62" s="9">
        <v>143068110.80000001</v>
      </c>
      <c r="J62" s="9">
        <f t="shared" si="15"/>
        <v>-29486925.090000004</v>
      </c>
      <c r="K62" s="10">
        <f t="shared" si="16"/>
        <v>0.82911582418958052</v>
      </c>
      <c r="L62" s="11">
        <f t="shared" si="10"/>
        <v>-26694.790800005198</v>
      </c>
      <c r="M62" s="10">
        <f t="shared" si="3"/>
        <v>0.99981344682156847</v>
      </c>
      <c r="N62" s="9">
        <v>143068515.50999999</v>
      </c>
      <c r="O62" s="9">
        <v>148359425.50999999</v>
      </c>
    </row>
    <row r="63" spans="1:15" ht="48.95" customHeight="1" x14ac:dyDescent="0.2">
      <c r="A63" s="13" t="s">
        <v>36</v>
      </c>
      <c r="B63" s="19" t="s">
        <v>34</v>
      </c>
      <c r="C63" s="19" t="s">
        <v>26</v>
      </c>
      <c r="D63" s="12" t="str">
        <f t="shared" si="4"/>
        <v>0906</v>
      </c>
      <c r="E63" s="9">
        <v>194559330</v>
      </c>
      <c r="F63" s="9">
        <v>203086905</v>
      </c>
      <c r="G63" s="9">
        <v>215086905</v>
      </c>
      <c r="H63" s="9">
        <v>216637774.05000001</v>
      </c>
      <c r="I63" s="9">
        <v>245446110</v>
      </c>
      <c r="J63" s="9">
        <f t="shared" si="15"/>
        <v>50886780</v>
      </c>
      <c r="K63" s="10">
        <f t="shared" si="16"/>
        <v>1.2615489064441165</v>
      </c>
      <c r="L63" s="11">
        <f t="shared" si="10"/>
        <v>28808335.949999988</v>
      </c>
      <c r="M63" s="10">
        <f t="shared" si="3"/>
        <v>1.1329792833975068</v>
      </c>
      <c r="N63" s="9">
        <v>245446153.34999999</v>
      </c>
      <c r="O63" s="9">
        <v>245446153.34999999</v>
      </c>
    </row>
    <row r="64" spans="1:15" ht="32.25" customHeight="1" x14ac:dyDescent="0.2">
      <c r="A64" s="13" t="s">
        <v>35</v>
      </c>
      <c r="B64" s="19" t="s">
        <v>34</v>
      </c>
      <c r="C64" s="19" t="s">
        <v>34</v>
      </c>
      <c r="D64" s="12" t="str">
        <f t="shared" si="4"/>
        <v>0909</v>
      </c>
      <c r="E64" s="9">
        <v>667063921.78999996</v>
      </c>
      <c r="F64" s="9">
        <v>632694180.09000003</v>
      </c>
      <c r="G64" s="9">
        <v>1067494818.7300001</v>
      </c>
      <c r="H64" s="9">
        <v>1032204068.1738001</v>
      </c>
      <c r="I64" s="9">
        <v>782044946.92000008</v>
      </c>
      <c r="J64" s="9">
        <f t="shared" si="15"/>
        <v>114981025.13000011</v>
      </c>
      <c r="K64" s="10">
        <f t="shared" si="16"/>
        <v>1.1723688260960958</v>
      </c>
      <c r="L64" s="11">
        <f t="shared" si="10"/>
        <v>-250159121.25380003</v>
      </c>
      <c r="M64" s="10">
        <f t="shared" si="3"/>
        <v>0.75764567398345228</v>
      </c>
      <c r="N64" s="9">
        <v>798439159.40999997</v>
      </c>
      <c r="O64" s="9">
        <v>806615208.75999999</v>
      </c>
    </row>
    <row r="65" spans="1:15" ht="15" customHeight="1" x14ac:dyDescent="0.2">
      <c r="A65" s="18" t="s">
        <v>33</v>
      </c>
      <c r="B65" s="21" t="s">
        <v>27</v>
      </c>
      <c r="C65" s="17" t="s">
        <v>8</v>
      </c>
      <c r="D65" s="17"/>
      <c r="E65" s="14">
        <f>SUM(E66:E70)</f>
        <v>19695657702.52</v>
      </c>
      <c r="F65" s="14">
        <f>SUM(F66:F70)</f>
        <v>21913632060.029999</v>
      </c>
      <c r="G65" s="14">
        <f>SUM(G66:G70)</f>
        <v>25190276707.34</v>
      </c>
      <c r="H65" s="14">
        <f>SUM(H66:H70)</f>
        <v>25076632738.526203</v>
      </c>
      <c r="I65" s="14">
        <f>SUM(I66:I70)</f>
        <v>25812643337.549999</v>
      </c>
      <c r="J65" s="14">
        <f t="shared" si="15"/>
        <v>6116985635.0299988</v>
      </c>
      <c r="K65" s="15">
        <f t="shared" si="16"/>
        <v>1.3105753424140463</v>
      </c>
      <c r="L65" s="16">
        <f t="shared" si="10"/>
        <v>736010599.02379608</v>
      </c>
      <c r="M65" s="15">
        <f t="shared" si="3"/>
        <v>1.0293504557289717</v>
      </c>
      <c r="N65" s="14">
        <f>SUM(N66:N70)</f>
        <v>24271497674.510006</v>
      </c>
      <c r="O65" s="14">
        <f>SUM(O66:O70)</f>
        <v>25210036506.800003</v>
      </c>
    </row>
    <row r="66" spans="1:15" ht="15" customHeight="1" x14ac:dyDescent="0.2">
      <c r="A66" s="13" t="s">
        <v>32</v>
      </c>
      <c r="B66" s="19" t="s">
        <v>27</v>
      </c>
      <c r="C66" s="19" t="s">
        <v>6</v>
      </c>
      <c r="D66" s="12" t="str">
        <f t="shared" si="4"/>
        <v>1001</v>
      </c>
      <c r="E66" s="9">
        <v>185696652.06</v>
      </c>
      <c r="F66" s="9">
        <v>196701690</v>
      </c>
      <c r="G66" s="9">
        <v>196701690</v>
      </c>
      <c r="H66" s="9">
        <v>192666415.19999999</v>
      </c>
      <c r="I66" s="9">
        <v>212786624</v>
      </c>
      <c r="J66" s="9">
        <f t="shared" si="15"/>
        <v>27089971.939999998</v>
      </c>
      <c r="K66" s="10">
        <f t="shared" si="16"/>
        <v>1.1458829313263388</v>
      </c>
      <c r="L66" s="11">
        <f t="shared" si="10"/>
        <v>20120208.800000012</v>
      </c>
      <c r="M66" s="10">
        <f t="shared" si="3"/>
        <v>1.1044302857823662</v>
      </c>
      <c r="N66" s="9">
        <v>213238624</v>
      </c>
      <c r="O66" s="9">
        <v>213591184</v>
      </c>
    </row>
    <row r="67" spans="1:15" ht="15" customHeight="1" x14ac:dyDescent="0.2">
      <c r="A67" s="13" t="s">
        <v>31</v>
      </c>
      <c r="B67" s="19" t="s">
        <v>27</v>
      </c>
      <c r="C67" s="19" t="s">
        <v>4</v>
      </c>
      <c r="D67" s="12" t="str">
        <f t="shared" si="4"/>
        <v>1002</v>
      </c>
      <c r="E67" s="9">
        <v>2889325611.1100001</v>
      </c>
      <c r="F67" s="9">
        <v>3021162839.750001</v>
      </c>
      <c r="G67" s="9">
        <v>3522966251.000001</v>
      </c>
      <c r="H67" s="9">
        <v>3568989595.2550011</v>
      </c>
      <c r="I67" s="9">
        <v>3820311814.9300003</v>
      </c>
      <c r="J67" s="9">
        <f t="shared" si="15"/>
        <v>930986203.82000017</v>
      </c>
      <c r="K67" s="10">
        <f t="shared" si="16"/>
        <v>1.3222157448230076</v>
      </c>
      <c r="L67" s="11">
        <f t="shared" si="10"/>
        <v>251322219.67499924</v>
      </c>
      <c r="M67" s="10">
        <f t="shared" si="3"/>
        <v>1.0704183111122358</v>
      </c>
      <c r="N67" s="9">
        <v>3825382128.0700006</v>
      </c>
      <c r="O67" s="9">
        <v>3829044552.3100004</v>
      </c>
    </row>
    <row r="68" spans="1:15" ht="15" customHeight="1" x14ac:dyDescent="0.2">
      <c r="A68" s="13" t="s">
        <v>30</v>
      </c>
      <c r="B68" s="19" t="s">
        <v>27</v>
      </c>
      <c r="C68" s="19" t="s">
        <v>1</v>
      </c>
      <c r="D68" s="12" t="str">
        <f t="shared" si="4"/>
        <v>1003</v>
      </c>
      <c r="E68" s="9">
        <v>12463457537.539997</v>
      </c>
      <c r="F68" s="9">
        <v>13800874860.839998</v>
      </c>
      <c r="G68" s="9">
        <v>16190878513.459999</v>
      </c>
      <c r="H68" s="9">
        <v>16086696474.958601</v>
      </c>
      <c r="I68" s="9">
        <v>16646876181.59</v>
      </c>
      <c r="J68" s="9">
        <f t="shared" si="15"/>
        <v>4183418644.0500031</v>
      </c>
      <c r="K68" s="10">
        <f t="shared" si="16"/>
        <v>1.335654743593383</v>
      </c>
      <c r="L68" s="11">
        <f t="shared" si="10"/>
        <v>560179706.63139915</v>
      </c>
      <c r="M68" s="10">
        <f t="shared" si="3"/>
        <v>1.0348225446724506</v>
      </c>
      <c r="N68" s="9">
        <v>15068594300.960001</v>
      </c>
      <c r="O68" s="9">
        <v>15718477551.209999</v>
      </c>
    </row>
    <row r="69" spans="1:15" ht="15" customHeight="1" x14ac:dyDescent="0.2">
      <c r="A69" s="13" t="s">
        <v>29</v>
      </c>
      <c r="B69" s="19" t="s">
        <v>27</v>
      </c>
      <c r="C69" s="19" t="s">
        <v>13</v>
      </c>
      <c r="D69" s="12" t="str">
        <f t="shared" si="4"/>
        <v>1004</v>
      </c>
      <c r="E69" s="9">
        <v>3541801532.5700002</v>
      </c>
      <c r="F69" s="9">
        <v>4191187307.4400001</v>
      </c>
      <c r="G69" s="9">
        <v>4508196066.3199997</v>
      </c>
      <c r="H69" s="9">
        <v>4478489624.4358006</v>
      </c>
      <c r="I69" s="9">
        <v>4266253166.3899999</v>
      </c>
      <c r="J69" s="9">
        <f t="shared" si="15"/>
        <v>724451633.81999969</v>
      </c>
      <c r="K69" s="10">
        <f t="shared" si="16"/>
        <v>1.2045432605858983</v>
      </c>
      <c r="L69" s="11">
        <f t="shared" si="10"/>
        <v>-212236458.04580069</v>
      </c>
      <c r="M69" s="10">
        <f t="shared" si="3"/>
        <v>0.95260981361042274</v>
      </c>
      <c r="N69" s="9">
        <v>4298621397.6700001</v>
      </c>
      <c r="O69" s="9">
        <v>4333114999.6700001</v>
      </c>
    </row>
    <row r="70" spans="1:15" ht="32.25" customHeight="1" x14ac:dyDescent="0.2">
      <c r="A70" s="13" t="s">
        <v>28</v>
      </c>
      <c r="B70" s="19" t="s">
        <v>27</v>
      </c>
      <c r="C70" s="19" t="s">
        <v>26</v>
      </c>
      <c r="D70" s="12" t="str">
        <f t="shared" si="4"/>
        <v>1006</v>
      </c>
      <c r="E70" s="9">
        <v>615376369.24000013</v>
      </c>
      <c r="F70" s="9">
        <v>703705361.99999988</v>
      </c>
      <c r="G70" s="9">
        <v>771534186.55999994</v>
      </c>
      <c r="H70" s="9">
        <v>749790628.67680001</v>
      </c>
      <c r="I70" s="9">
        <v>866415550.63999987</v>
      </c>
      <c r="J70" s="9">
        <f t="shared" si="15"/>
        <v>251039181.39999974</v>
      </c>
      <c r="K70" s="10">
        <f t="shared" si="16"/>
        <v>1.4079441362203058</v>
      </c>
      <c r="L70" s="11">
        <f t="shared" si="10"/>
        <v>116624921.96319985</v>
      </c>
      <c r="M70" s="10">
        <f t="shared" si="3"/>
        <v>1.1555433176979215</v>
      </c>
      <c r="N70" s="9">
        <v>865661223.80999994</v>
      </c>
      <c r="O70" s="9">
        <v>1115808219.6099999</v>
      </c>
    </row>
    <row r="71" spans="1:15" ht="15" customHeight="1" x14ac:dyDescent="0.2">
      <c r="A71" s="18" t="s">
        <v>25</v>
      </c>
      <c r="B71" s="21" t="s">
        <v>20</v>
      </c>
      <c r="C71" s="17" t="s">
        <v>8</v>
      </c>
      <c r="D71" s="17"/>
      <c r="E71" s="14">
        <f>SUM(E72:E75)</f>
        <v>3419120974.3800001</v>
      </c>
      <c r="F71" s="14">
        <f>SUM(F72:F75)</f>
        <v>3295373832.6800003</v>
      </c>
      <c r="G71" s="14">
        <f>SUM(G72:G75)</f>
        <v>4560095657.1199999</v>
      </c>
      <c r="H71" s="14">
        <f>SUM(H72:H75)</f>
        <v>4311142339.8643999</v>
      </c>
      <c r="I71" s="14">
        <f>SUM(I72:I75)</f>
        <v>1740328153.1599998</v>
      </c>
      <c r="J71" s="14">
        <f t="shared" si="15"/>
        <v>-1678792821.2200003</v>
      </c>
      <c r="K71" s="15">
        <f t="shared" si="16"/>
        <v>0.50899870645132084</v>
      </c>
      <c r="L71" s="16">
        <f t="shared" si="10"/>
        <v>-2570814186.7044001</v>
      </c>
      <c r="M71" s="15">
        <f t="shared" si="3"/>
        <v>0.40368144124295813</v>
      </c>
      <c r="N71" s="14">
        <f>SUM(N72:N75)</f>
        <v>1516431181.47</v>
      </c>
      <c r="O71" s="14">
        <f>SUM(O72:O75)</f>
        <v>2093789783.78</v>
      </c>
    </row>
    <row r="72" spans="1:15" ht="15" customHeight="1" x14ac:dyDescent="0.2">
      <c r="A72" s="13" t="s">
        <v>24</v>
      </c>
      <c r="B72" s="19" t="s">
        <v>20</v>
      </c>
      <c r="C72" s="19" t="s">
        <v>6</v>
      </c>
      <c r="D72" s="12" t="str">
        <f t="shared" si="4"/>
        <v>1101</v>
      </c>
      <c r="E72" s="9">
        <v>759000866.55999994</v>
      </c>
      <c r="F72" s="9">
        <v>124957332.72000001</v>
      </c>
      <c r="G72" s="9">
        <v>328864226.15999991</v>
      </c>
      <c r="H72" s="9">
        <v>315755910.04720008</v>
      </c>
      <c r="I72" s="9">
        <v>167448868.31</v>
      </c>
      <c r="J72" s="9">
        <f t="shared" si="15"/>
        <v>-591551998.25</v>
      </c>
      <c r="K72" s="10">
        <f t="shared" si="16"/>
        <v>0.22061749292714802</v>
      </c>
      <c r="L72" s="11">
        <f t="shared" si="10"/>
        <v>-148307041.73720008</v>
      </c>
      <c r="M72" s="10">
        <f t="shared" si="3"/>
        <v>0.53031111368578743</v>
      </c>
      <c r="N72" s="9">
        <v>76285624.950000003</v>
      </c>
      <c r="O72" s="9">
        <v>76285624.950000003</v>
      </c>
    </row>
    <row r="73" spans="1:15" ht="15" customHeight="1" x14ac:dyDescent="0.2">
      <c r="A73" s="13" t="s">
        <v>23</v>
      </c>
      <c r="B73" s="19" t="s">
        <v>20</v>
      </c>
      <c r="C73" s="19" t="s">
        <v>4</v>
      </c>
      <c r="D73" s="12" t="str">
        <f t="shared" ref="D73:D75" si="17">B73&amp;C73</f>
        <v>1102</v>
      </c>
      <c r="E73" s="9">
        <v>1697788862.53</v>
      </c>
      <c r="F73" s="9">
        <v>1899410187.6800001</v>
      </c>
      <c r="G73" s="9">
        <v>2794714003.6700001</v>
      </c>
      <c r="H73" s="9">
        <v>2574116924.7363997</v>
      </c>
      <c r="I73" s="9">
        <v>202589919</v>
      </c>
      <c r="J73" s="9">
        <f t="shared" si="15"/>
        <v>-1495198943.53</v>
      </c>
      <c r="K73" s="10">
        <f t="shared" si="16"/>
        <v>0.11932574389615554</v>
      </c>
      <c r="L73" s="11">
        <f t="shared" ref="L73:L86" si="18">I73-H73</f>
        <v>-2371527005.7363997</v>
      </c>
      <c r="M73" s="10">
        <f t="shared" si="3"/>
        <v>7.8702687144153738E-2</v>
      </c>
      <c r="N73" s="9">
        <v>72706370</v>
      </c>
      <c r="O73" s="9">
        <v>649702929.30999994</v>
      </c>
    </row>
    <row r="74" spans="1:15" ht="15" customHeight="1" x14ac:dyDescent="0.2">
      <c r="A74" s="13" t="s">
        <v>22</v>
      </c>
      <c r="B74" s="19" t="s">
        <v>20</v>
      </c>
      <c r="C74" s="19" t="s">
        <v>1</v>
      </c>
      <c r="D74" s="12" t="str">
        <f t="shared" si="17"/>
        <v>1103</v>
      </c>
      <c r="E74" s="9">
        <v>931655048.38999999</v>
      </c>
      <c r="F74" s="9">
        <v>1240482258.28</v>
      </c>
      <c r="G74" s="9">
        <v>1404126542.2899997</v>
      </c>
      <c r="H74" s="9">
        <v>1388945609.7807996</v>
      </c>
      <c r="I74" s="9">
        <v>1338357409.3899999</v>
      </c>
      <c r="J74" s="9">
        <f t="shared" si="15"/>
        <v>406702360.99999988</v>
      </c>
      <c r="K74" s="10">
        <f t="shared" si="16"/>
        <v>1.4365374949696512</v>
      </c>
      <c r="L74" s="11">
        <f t="shared" si="18"/>
        <v>-50588200.390799761</v>
      </c>
      <c r="M74" s="10">
        <f t="shared" ref="M74:M86" si="19">IFERROR(I74/H74,"-")</f>
        <v>0.96357798315890608</v>
      </c>
      <c r="N74" s="9">
        <v>1335507230.0599999</v>
      </c>
      <c r="O74" s="9">
        <v>1335869273.0599999</v>
      </c>
    </row>
    <row r="75" spans="1:15" ht="32.25" customHeight="1" x14ac:dyDescent="0.2">
      <c r="A75" s="13" t="s">
        <v>21</v>
      </c>
      <c r="B75" s="19" t="s">
        <v>20</v>
      </c>
      <c r="C75" s="19" t="s">
        <v>19</v>
      </c>
      <c r="D75" s="12" t="str">
        <f t="shared" si="17"/>
        <v>1105</v>
      </c>
      <c r="E75" s="9">
        <v>30676196.899999999</v>
      </c>
      <c r="F75" s="9">
        <v>30524054</v>
      </c>
      <c r="G75" s="9">
        <v>32390885</v>
      </c>
      <c r="H75" s="9">
        <v>32323895.300000004</v>
      </c>
      <c r="I75" s="9">
        <v>31931956.460000001</v>
      </c>
      <c r="J75" s="9">
        <f t="shared" si="15"/>
        <v>1255759.5600000024</v>
      </c>
      <c r="K75" s="10">
        <f t="shared" si="16"/>
        <v>1.0409359596984462</v>
      </c>
      <c r="L75" s="11">
        <f t="shared" si="18"/>
        <v>-391938.84000000358</v>
      </c>
      <c r="M75" s="10">
        <f t="shared" si="19"/>
        <v>0.98787464083884702</v>
      </c>
      <c r="N75" s="9">
        <v>31931956.460000001</v>
      </c>
      <c r="O75" s="9">
        <v>31931956.460000001</v>
      </c>
    </row>
    <row r="76" spans="1:15" ht="15" customHeight="1" x14ac:dyDescent="0.2">
      <c r="A76" s="18" t="s">
        <v>18</v>
      </c>
      <c r="B76" s="21" t="s">
        <v>14</v>
      </c>
      <c r="C76" s="17" t="s">
        <v>8</v>
      </c>
      <c r="D76" s="17"/>
      <c r="E76" s="14">
        <f>SUM(E77:E79)</f>
        <v>240077633.83000001</v>
      </c>
      <c r="F76" s="14">
        <f>SUM(F77:F79)</f>
        <v>244521551</v>
      </c>
      <c r="G76" s="14">
        <f>SUM(G77:G79)</f>
        <v>277387993.82999998</v>
      </c>
      <c r="H76" s="14">
        <f>SUM(H77:H79)</f>
        <v>275871750.67080003</v>
      </c>
      <c r="I76" s="14">
        <f>SUM(I77:I79)</f>
        <v>264881939</v>
      </c>
      <c r="J76" s="14">
        <f t="shared" si="15"/>
        <v>24804305.169999987</v>
      </c>
      <c r="K76" s="15">
        <f t="shared" si="16"/>
        <v>1.103317850873039</v>
      </c>
      <c r="L76" s="16">
        <f t="shared" si="18"/>
        <v>-10989811.67080003</v>
      </c>
      <c r="M76" s="15">
        <f t="shared" si="19"/>
        <v>0.96016333080832816</v>
      </c>
      <c r="N76" s="14">
        <f>SUM(N77:N79)</f>
        <v>258292437</v>
      </c>
      <c r="O76" s="14">
        <f>SUM(O77:O79)</f>
        <v>258292437</v>
      </c>
    </row>
    <row r="77" spans="1:15" ht="15" customHeight="1" x14ac:dyDescent="0.2">
      <c r="A77" s="13" t="s">
        <v>17</v>
      </c>
      <c r="B77" s="19" t="s">
        <v>14</v>
      </c>
      <c r="C77" s="19" t="s">
        <v>6</v>
      </c>
      <c r="D77" s="12" t="str">
        <f t="shared" ref="D77:D79" si="20">B77&amp;C77</f>
        <v>1201</v>
      </c>
      <c r="E77" s="9">
        <v>67155268</v>
      </c>
      <c r="F77" s="9">
        <v>69235942</v>
      </c>
      <c r="G77" s="9">
        <v>69235942</v>
      </c>
      <c r="H77" s="9">
        <v>68929684.840000004</v>
      </c>
      <c r="I77" s="9">
        <v>64332688</v>
      </c>
      <c r="J77" s="9">
        <f t="shared" si="15"/>
        <v>-2822580</v>
      </c>
      <c r="K77" s="10">
        <f t="shared" si="16"/>
        <v>0.95796934352194085</v>
      </c>
      <c r="L77" s="11">
        <f t="shared" si="18"/>
        <v>-4596996.8400000036</v>
      </c>
      <c r="M77" s="10">
        <f t="shared" si="19"/>
        <v>0.93330889513464943</v>
      </c>
      <c r="N77" s="9">
        <v>64332688</v>
      </c>
      <c r="O77" s="9">
        <v>64332688</v>
      </c>
    </row>
    <row r="78" spans="1:15" ht="15" customHeight="1" x14ac:dyDescent="0.2">
      <c r="A78" s="13" t="s">
        <v>16</v>
      </c>
      <c r="B78" s="19" t="s">
        <v>14</v>
      </c>
      <c r="C78" s="19" t="s">
        <v>4</v>
      </c>
      <c r="D78" s="12" t="str">
        <f t="shared" si="20"/>
        <v>1202</v>
      </c>
      <c r="E78" s="9">
        <v>120444356.36</v>
      </c>
      <c r="F78" s="9">
        <v>123753506</v>
      </c>
      <c r="G78" s="9">
        <v>159020120.82999998</v>
      </c>
      <c r="H78" s="9">
        <v>158004263.83680001</v>
      </c>
      <c r="I78" s="9">
        <v>152539705</v>
      </c>
      <c r="J78" s="9">
        <f t="shared" si="15"/>
        <v>32095348.640000001</v>
      </c>
      <c r="K78" s="10">
        <f t="shared" si="16"/>
        <v>1.2664744917069355</v>
      </c>
      <c r="L78" s="11">
        <f t="shared" si="18"/>
        <v>-5464558.836800009</v>
      </c>
      <c r="M78" s="10">
        <f t="shared" si="19"/>
        <v>0.96541511789552548</v>
      </c>
      <c r="N78" s="9">
        <v>148450203</v>
      </c>
      <c r="O78" s="9">
        <v>148450203</v>
      </c>
    </row>
    <row r="79" spans="1:15" ht="32.25" customHeight="1" x14ac:dyDescent="0.2">
      <c r="A79" s="13" t="s">
        <v>15</v>
      </c>
      <c r="B79" s="19" t="s">
        <v>14</v>
      </c>
      <c r="C79" s="19" t="s">
        <v>13</v>
      </c>
      <c r="D79" s="12" t="str">
        <f t="shared" si="20"/>
        <v>1204</v>
      </c>
      <c r="E79" s="9">
        <v>52478009.469999999</v>
      </c>
      <c r="F79" s="9">
        <v>51532103</v>
      </c>
      <c r="G79" s="9">
        <v>49131931</v>
      </c>
      <c r="H79" s="9">
        <v>48937801.993999995</v>
      </c>
      <c r="I79" s="9">
        <v>48009546</v>
      </c>
      <c r="J79" s="9">
        <f t="shared" si="15"/>
        <v>-4468463.4699999988</v>
      </c>
      <c r="K79" s="10">
        <f t="shared" si="16"/>
        <v>0.91485074386149356</v>
      </c>
      <c r="L79" s="11">
        <f t="shared" si="18"/>
        <v>-928255.99399999529</v>
      </c>
      <c r="M79" s="10">
        <f t="shared" si="19"/>
        <v>0.9810319230497152</v>
      </c>
      <c r="N79" s="9">
        <v>45509546</v>
      </c>
      <c r="O79" s="9">
        <v>45509546</v>
      </c>
    </row>
    <row r="80" spans="1:15" ht="32.25" customHeight="1" x14ac:dyDescent="0.2">
      <c r="A80" s="18" t="s">
        <v>12</v>
      </c>
      <c r="B80" s="21" t="s">
        <v>10</v>
      </c>
      <c r="C80" s="17" t="s">
        <v>8</v>
      </c>
      <c r="D80" s="17"/>
      <c r="E80" s="14">
        <f>SUM(E81)</f>
        <v>155108120.88</v>
      </c>
      <c r="F80" s="14">
        <f>SUM(F81)</f>
        <v>168250670.90000001</v>
      </c>
      <c r="G80" s="14">
        <f>SUM(G81)</f>
        <v>168250670.90000001</v>
      </c>
      <c r="H80" s="14">
        <f>SUM(H81)</f>
        <v>155459490</v>
      </c>
      <c r="I80" s="14">
        <f>SUM(I81)</f>
        <v>161781610.22999999</v>
      </c>
      <c r="J80" s="14">
        <f t="shared" si="15"/>
        <v>6673489.349999994</v>
      </c>
      <c r="K80" s="15">
        <f t="shared" si="16"/>
        <v>1.0430247579052483</v>
      </c>
      <c r="L80" s="16">
        <f t="shared" si="18"/>
        <v>6322120.2299999893</v>
      </c>
      <c r="M80" s="15">
        <f t="shared" si="19"/>
        <v>1.0406673161606279</v>
      </c>
      <c r="N80" s="14">
        <f>SUM(N81)</f>
        <v>173935088.63999999</v>
      </c>
      <c r="O80" s="14">
        <f>SUM(O81)</f>
        <v>196428214.71000001</v>
      </c>
    </row>
    <row r="81" spans="1:15" ht="32.25" customHeight="1" x14ac:dyDescent="0.2">
      <c r="A81" s="13" t="s">
        <v>11</v>
      </c>
      <c r="B81" s="19" t="s">
        <v>10</v>
      </c>
      <c r="C81" s="19" t="s">
        <v>6</v>
      </c>
      <c r="D81" s="12" t="str">
        <f t="shared" ref="D81" si="21">B81&amp;C81</f>
        <v>1301</v>
      </c>
      <c r="E81" s="9">
        <v>155108120.88</v>
      </c>
      <c r="F81" s="9">
        <v>168250670.90000001</v>
      </c>
      <c r="G81" s="9">
        <v>168250670.90000001</v>
      </c>
      <c r="H81" s="9">
        <v>155459490</v>
      </c>
      <c r="I81" s="9">
        <v>161781610.22999999</v>
      </c>
      <c r="J81" s="9">
        <f t="shared" si="15"/>
        <v>6673489.349999994</v>
      </c>
      <c r="K81" s="10">
        <f t="shared" si="16"/>
        <v>1.0430247579052483</v>
      </c>
      <c r="L81" s="11">
        <f t="shared" si="18"/>
        <v>6322120.2299999893</v>
      </c>
      <c r="M81" s="10">
        <f t="shared" si="19"/>
        <v>1.0406673161606279</v>
      </c>
      <c r="N81" s="9">
        <v>173935088.63999999</v>
      </c>
      <c r="O81" s="9">
        <v>196428214.71000001</v>
      </c>
    </row>
    <row r="82" spans="1:15" ht="48.95" customHeight="1" x14ac:dyDescent="0.2">
      <c r="A82" s="18" t="s">
        <v>9</v>
      </c>
      <c r="B82" s="21" t="s">
        <v>2</v>
      </c>
      <c r="C82" s="17" t="s">
        <v>8</v>
      </c>
      <c r="D82" s="17"/>
      <c r="E82" s="14">
        <f>SUM(E83:E85)</f>
        <v>5373599837.1499996</v>
      </c>
      <c r="F82" s="14">
        <f>SUM(F83:F85)</f>
        <v>3953784300</v>
      </c>
      <c r="G82" s="14">
        <f>SUM(G83:G85)</f>
        <v>6033736436.1800003</v>
      </c>
      <c r="H82" s="14">
        <f>SUM(H83:H85)</f>
        <v>6697151269.2376003</v>
      </c>
      <c r="I82" s="14">
        <f>SUM(I83:I85)</f>
        <v>4114495000</v>
      </c>
      <c r="J82" s="14">
        <f t="shared" si="15"/>
        <v>-1259104837.1499996</v>
      </c>
      <c r="K82" s="15">
        <f t="shared" si="16"/>
        <v>0.76568689978638382</v>
      </c>
      <c r="L82" s="16">
        <f t="shared" si="18"/>
        <v>-2582656269.2376003</v>
      </c>
      <c r="M82" s="15">
        <f t="shared" si="19"/>
        <v>0.61436494930304775</v>
      </c>
      <c r="N82" s="14">
        <f>SUM(N83:N85)</f>
        <v>3338890000</v>
      </c>
      <c r="O82" s="14">
        <f>SUM(O83:O85)</f>
        <v>3338890000</v>
      </c>
    </row>
    <row r="83" spans="1:15" ht="64.5" customHeight="1" x14ac:dyDescent="0.2">
      <c r="A83" s="13" t="s">
        <v>7</v>
      </c>
      <c r="B83" s="19" t="s">
        <v>2</v>
      </c>
      <c r="C83" s="19" t="s">
        <v>6</v>
      </c>
      <c r="D83" s="12" t="str">
        <f t="shared" ref="D83:D85" si="22">B83&amp;C83</f>
        <v>1401</v>
      </c>
      <c r="E83" s="9">
        <v>2848603000</v>
      </c>
      <c r="F83" s="9">
        <v>2962547000</v>
      </c>
      <c r="G83" s="9">
        <v>2962547000</v>
      </c>
      <c r="H83" s="9">
        <v>2962547000</v>
      </c>
      <c r="I83" s="9">
        <v>3081050000</v>
      </c>
      <c r="J83" s="9">
        <f t="shared" si="15"/>
        <v>232447000</v>
      </c>
      <c r="K83" s="10">
        <f t="shared" si="16"/>
        <v>1.0816003493642323</v>
      </c>
      <c r="L83" s="11">
        <f t="shared" si="18"/>
        <v>118503000</v>
      </c>
      <c r="M83" s="10">
        <f t="shared" si="19"/>
        <v>1.040000378053074</v>
      </c>
      <c r="N83" s="9">
        <v>3081050000</v>
      </c>
      <c r="O83" s="9">
        <v>3081050000</v>
      </c>
    </row>
    <row r="84" spans="1:15" ht="15" customHeight="1" x14ac:dyDescent="0.2">
      <c r="A84" s="13" t="s">
        <v>5</v>
      </c>
      <c r="B84" s="19" t="s">
        <v>2</v>
      </c>
      <c r="C84" s="19" t="s">
        <v>4</v>
      </c>
      <c r="D84" s="12" t="str">
        <f t="shared" si="22"/>
        <v>1402</v>
      </c>
      <c r="E84" s="9">
        <v>1994331372.48</v>
      </c>
      <c r="F84" s="9">
        <v>754658700</v>
      </c>
      <c r="G84" s="9">
        <v>1253030563.3699999</v>
      </c>
      <c r="H84" s="9">
        <v>1332400102.27</v>
      </c>
      <c r="I84" s="9">
        <v>785605000</v>
      </c>
      <c r="J84" s="9">
        <f t="shared" si="15"/>
        <v>-1208726372.48</v>
      </c>
      <c r="K84" s="10">
        <f t="shared" si="16"/>
        <v>0.39391899001372122</v>
      </c>
      <c r="L84" s="11">
        <f t="shared" si="18"/>
        <v>-546795102.26999998</v>
      </c>
      <c r="M84" s="10">
        <f t="shared" si="19"/>
        <v>0.58961643628034155</v>
      </c>
      <c r="N84" s="9">
        <v>15000000</v>
      </c>
      <c r="O84" s="9">
        <v>15000000</v>
      </c>
    </row>
    <row r="85" spans="1:15" ht="32.25" customHeight="1" x14ac:dyDescent="0.2">
      <c r="A85" s="8" t="s">
        <v>3</v>
      </c>
      <c r="B85" s="22" t="s">
        <v>2</v>
      </c>
      <c r="C85" s="22" t="s">
        <v>1</v>
      </c>
      <c r="D85" s="12" t="str">
        <f t="shared" si="22"/>
        <v>1403</v>
      </c>
      <c r="E85" s="9">
        <v>530665464.67000002</v>
      </c>
      <c r="F85" s="9">
        <v>236578600</v>
      </c>
      <c r="G85" s="9">
        <v>1818158872.8099999</v>
      </c>
      <c r="H85" s="9">
        <v>2402204166.9675999</v>
      </c>
      <c r="I85" s="9">
        <v>247840000</v>
      </c>
      <c r="J85" s="5">
        <f t="shared" si="15"/>
        <v>-282825464.67000002</v>
      </c>
      <c r="K85" s="6">
        <f t="shared" si="16"/>
        <v>0.46703623374873648</v>
      </c>
      <c r="L85" s="7">
        <f t="shared" si="18"/>
        <v>-2154364166.9675999</v>
      </c>
      <c r="M85" s="6">
        <f t="shared" si="19"/>
        <v>0.10317191328198323</v>
      </c>
      <c r="N85" s="9">
        <v>242840000</v>
      </c>
      <c r="O85" s="9">
        <v>242840000</v>
      </c>
    </row>
    <row r="86" spans="1:15" ht="28.5" customHeight="1" x14ac:dyDescent="0.2">
      <c r="A86" s="25" t="s">
        <v>0</v>
      </c>
      <c r="B86" s="25"/>
      <c r="C86" s="25"/>
      <c r="D86" s="20"/>
      <c r="E86" s="2">
        <f>E5+E15+E19+E24+E36+E41+E46+E55+E58+E65+E71+E76+E80+E82</f>
        <v>99846730042.810013</v>
      </c>
      <c r="F86" s="2">
        <f>F5+F15+F19+F24+F36+F41+F46+F55+F58+F65+F71+F76+F80+F82</f>
        <v>95245365115.529999</v>
      </c>
      <c r="G86" s="2">
        <f>G5+G15+G19+G24+G36+G41+G46+G55+G58+G65+G71+G76+G80+G82</f>
        <v>111954456096.51999</v>
      </c>
      <c r="H86" s="2">
        <f>H5+H15+H19+H24+H36+H41+H46+H55+H58+H65+H71+H76+H80+H82</f>
        <v>109791871765.8983</v>
      </c>
      <c r="I86" s="2">
        <f>I5+I15+I19+I24+I36+I41+I46+I55+I58+I65+I71+I76+I80+I82</f>
        <v>101331972583.91</v>
      </c>
      <c r="J86" s="2">
        <f t="shared" si="15"/>
        <v>1485242541.0999908</v>
      </c>
      <c r="K86" s="3">
        <f t="shared" si="16"/>
        <v>1.0148752246614705</v>
      </c>
      <c r="L86" s="4">
        <f t="shared" si="18"/>
        <v>-8459899181.9882965</v>
      </c>
      <c r="M86" s="3">
        <f t="shared" si="19"/>
        <v>0.92294603374622519</v>
      </c>
      <c r="N86" s="2">
        <f>N5+N15+N19+N24+N36+N41+N46+N55+N58+N65+N71+N76+N80+N82</f>
        <v>101987878433.36</v>
      </c>
      <c r="O86" s="2">
        <f>O5+O15+O19+O24+O36+O41+O46+O55+O58+O65+O71+O76+O80+O82</f>
        <v>106887487799.25</v>
      </c>
    </row>
  </sheetData>
  <autoFilter ref="A4:O86"/>
  <mergeCells count="3">
    <mergeCell ref="A1:O1"/>
    <mergeCell ref="A2:O2"/>
    <mergeCell ref="A86:C86"/>
  </mergeCells>
  <conditionalFormatting sqref="K6:K14 K16:K18 K21:K23 K25:K35 K37:K40 K42:K45 K56:K57 K59:K64 K66:K70 K72:K75 K77:K79 K81 K83:K85 K47:K54">
    <cfRule type="colorScale" priority="3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K20">
    <cfRule type="colorScale" priority="2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M6:M14 M16:M18 M20:M23 M25:M35 M37:M40 M42:M45 M56:M57 M59:M64 M66:M70 M72:M75 M77:M79 M81 M83:M85 M47:M54">
    <cfRule type="colorScale" priority="1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68" fitToHeight="0" orientation="landscape" r:id="rId1"/>
  <headerFooter>
    <oddHeader>&amp;C&amp;"Segoe UI,Обычный"&amp;P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ФСР</vt:lpstr>
      <vt:lpstr>ФСР!Print_Titles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Кулешов</cp:lastModifiedBy>
  <dcterms:created xsi:type="dcterms:W3CDTF">2021-10-28T08:24:53Z</dcterms:created>
  <dcterms:modified xsi:type="dcterms:W3CDTF">2025-10-31T09:45:52Z</dcterms:modified>
</cp:coreProperties>
</file>