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37395" windowHeight="16935"/>
  </bookViews>
  <sheets>
    <sheet name="data" sheetId="1" r:id="rId1"/>
  </sheets>
  <definedNames>
    <definedName name="_dep27" localSheetId="0">data!#REF!</definedName>
    <definedName name="_xlnm._FilterDatabase" localSheetId="0" hidden="1">data!$A$3:$I$30</definedName>
    <definedName name="_xlnm.Print_Titles" localSheetId="0">data!$2:$3</definedName>
    <definedName name="_xlnm.Print_Area" localSheetId="0">data!$A$1:$I$41</definedName>
  </definedNames>
  <calcPr calcId="145621" iterateDelta="1E-4"/>
</workbook>
</file>

<file path=xl/calcChain.xml><?xml version="1.0" encoding="utf-8"?>
<calcChain xmlns="http://schemas.openxmlformats.org/spreadsheetml/2006/main">
  <c r="H5" i="1" l="1"/>
  <c r="E5" i="1"/>
  <c r="F5" i="1"/>
  <c r="G5" i="1"/>
  <c r="I5" i="1"/>
  <c r="G4" i="1" l="1"/>
  <c r="F4" i="1"/>
  <c r="D9" i="1"/>
  <c r="E9" i="1"/>
  <c r="F9" i="1" s="1"/>
  <c r="H9" i="1"/>
  <c r="I9" i="1"/>
  <c r="C9" i="1"/>
  <c r="G9" i="1" l="1"/>
  <c r="C6" i="1"/>
  <c r="G41" i="1" l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2" i="1"/>
  <c r="G11" i="1"/>
  <c r="G10" i="1"/>
  <c r="G8" i="1"/>
  <c r="G7" i="1"/>
  <c r="F41" i="1"/>
  <c r="F40" i="1"/>
  <c r="F39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2" i="1"/>
  <c r="F11" i="1"/>
  <c r="F10" i="1"/>
  <c r="F8" i="1"/>
  <c r="F7" i="1"/>
  <c r="D32" i="1"/>
  <c r="D17" i="1"/>
  <c r="D13" i="1"/>
  <c r="E17" i="1"/>
  <c r="G17" i="1" s="1"/>
  <c r="I13" i="1"/>
  <c r="H13" i="1"/>
  <c r="I6" i="1"/>
  <c r="H6" i="1"/>
  <c r="D6" i="1"/>
  <c r="I32" i="1" l="1"/>
  <c r="H32" i="1"/>
  <c r="E32" i="1"/>
  <c r="G32" i="1" s="1"/>
  <c r="C32" i="1"/>
  <c r="I31" i="1"/>
  <c r="H31" i="1"/>
  <c r="E31" i="1"/>
  <c r="G31" i="1" s="1"/>
  <c r="D31" i="1"/>
  <c r="C31" i="1"/>
  <c r="F31" i="1" s="1"/>
  <c r="I17" i="1"/>
  <c r="H17" i="1"/>
  <c r="C17" i="1"/>
  <c r="F17" i="1" s="1"/>
  <c r="E13" i="1"/>
  <c r="G13" i="1" s="1"/>
  <c r="C13" i="1"/>
  <c r="F13" i="1" s="1"/>
  <c r="E6" i="1"/>
  <c r="G6" i="1" s="1"/>
  <c r="F6" i="1"/>
  <c r="D5" i="1"/>
  <c r="F32" i="1" l="1"/>
  <c r="C5" i="1"/>
  <c r="C4" i="1" s="1"/>
  <c r="I4" i="1"/>
  <c r="H4" i="1"/>
  <c r="D4" i="1"/>
  <c r="E4" i="1" l="1"/>
</calcChain>
</file>

<file path=xl/sharedStrings.xml><?xml version="1.0" encoding="utf-8"?>
<sst xmlns="http://schemas.openxmlformats.org/spreadsheetml/2006/main" count="94" uniqueCount="93">
  <si>
    <t>Код доходов</t>
  </si>
  <si>
    <t>Наименование кода классификации доходов бюджетов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</si>
  <si>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</si>
  <si>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</si>
  <si>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</si>
  <si>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</si>
  <si>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</si>
  <si>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</si>
  <si>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</si>
  <si>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</si>
  <si>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</si>
  <si>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</si>
  <si>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ДОХОДОВ</t>
  </si>
  <si>
    <t>1 00 00000 00 0000 000</t>
  </si>
  <si>
    <t xml:space="preserve">НАЛОГОВЫЕ И НЕНАЛОГОВЫЕ ДОХОДЫ                                 </t>
  </si>
  <si>
    <t>1 01 00000 00 0000 000</t>
  </si>
  <si>
    <t>НАЛОГИ НА ПРИБЫЛЬ, ДОХОДЫ</t>
  </si>
  <si>
    <t>1 01 01000 00 0000 000</t>
  </si>
  <si>
    <t>Налог на прибыль организаций, зачисляемый в бюджеты субъектов Российской Федерации</t>
  </si>
  <si>
    <t>1 01 02000 00 0000 000</t>
  </si>
  <si>
    <t xml:space="preserve">Налог на доходы физических лиц </t>
  </si>
  <si>
    <t>1 03 00000 00 0000 000</t>
  </si>
  <si>
    <t>НАЛОГИ НА ТОВАРЫ (РАБОТЫ, УСЛУГИ), РЕАЛИЗУЕМЫЕ НА ТЕРРИТОРИИ РОССИЙСКОЙ ФЕДЕРАЦИИ</t>
  </si>
  <si>
    <t>1 03 02000 00 0000 000</t>
  </si>
  <si>
    <t>Акцизы на бензин автомобильный, дизельное топливо и масла для двигательных и карбюр. двигателей</t>
  </si>
  <si>
    <t>1 03 02450 01 1000 110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</si>
  <si>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</si>
  <si>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>Акцизы на  алкогольную продукцию</t>
  </si>
  <si>
    <t>1 05 00000 00 0000 000</t>
  </si>
  <si>
    <t>НАЛОГИ НА СОВОКУПНЫЙ ДОХОД</t>
  </si>
  <si>
    <t>1 05 01000 00 0000 000</t>
  </si>
  <si>
    <t>Налог, взимаемый в связи с применением упрощенной системы налогообложения</t>
  </si>
  <si>
    <t>1 05 03000 01 0000 110</t>
  </si>
  <si>
    <t>Единый сельскохозяйственный налог</t>
  </si>
  <si>
    <t>1 05 06000 00 0000 000</t>
  </si>
  <si>
    <t>Налог на профессиональный доход</t>
  </si>
  <si>
    <t>1 06 00000 00 0000 000</t>
  </si>
  <si>
    <t>НАЛОГИ НА ИМУЩЕСТВО</t>
  </si>
  <si>
    <t>1 06 02000 00 0000 000</t>
  </si>
  <si>
    <t>Налог на имущество организаций</t>
  </si>
  <si>
    <t>1 06 04000 00 0000 000</t>
  </si>
  <si>
    <t>Транспортный налог</t>
  </si>
  <si>
    <t>1 06 05000 00 0000 000</t>
  </si>
  <si>
    <t>Налог на игорный бизнес</t>
  </si>
  <si>
    <t>1 07 00000 00 0000 000</t>
  </si>
  <si>
    <t>НАЛОГИ, СБОРЫ И РЕГУЛЯРНЫЕ ПЛАТЕЖИ ЗА ПОЛЬЗОВАНИЕ ПРИРОДНЫМИ РЕСУРСАМИ</t>
  </si>
  <si>
    <t>1 08 00000 00 0000 000</t>
  </si>
  <si>
    <t>ГОСУДАРСТВЕННАЯ ПОШЛИНА</t>
  </si>
  <si>
    <t xml:space="preserve"> 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</si>
  <si>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</si>
  <si>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</si>
  <si>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</si>
  <si>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</si>
  <si>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</si>
  <si>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</si>
  <si>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</si>
  <si>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</si>
  <si>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</si>
  <si>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</si>
  <si>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</si>
  <si>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</si>
  <si>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</si>
  <si>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</si>
  <si>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</si>
  <si>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</si>
  <si>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</si>
  <si>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</si>
  <si>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</si>
  <si>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2 02 01000 00 0000 150</t>
  </si>
  <si>
    <t>Дотации бюджетам субъектов Российской Федерации и муниципальных образований</t>
  </si>
  <si>
    <t>2 02 02000 00 0000 150</t>
  </si>
  <si>
    <t>Субсидии бюджетам бюджетной системы Российской Федерации (межбюджетные субсидии)</t>
  </si>
  <si>
    <t>2 02 03000 00 0000 150</t>
  </si>
  <si>
    <t>Субвенции бюджетам субъектов Российской Федерации и муниципальных образований</t>
  </si>
  <si>
    <t>2 02 04000 00 0000 150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</si>
  <si>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</si>
  <si>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</si>
  <si>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</si>
  <si>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</si>
  <si>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</si>
  <si>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</si>
  <si>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</si>
  <si>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</si>
  <si>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t>
  </si>
  <si>
    <t>2 19 00000 00 0000 000</t>
  </si>
  <si>
    <t xml:space="preserve">ВОЗВРАТ ОСТАТКОВ СУБСИДИЙ, СУБВЕНЦИЙ И ИНЫХ МЕЖБЮДЖЕТНЫХ ТРАНСФЕРТОВ, ИМЕЮЩИХ ЦЕЛЕВОЕ НАЗНАЧЕНИЕ, ПРОШЛЫХ ЛЕТ </t>
  </si>
  <si>
    <t>2024 год (факт)</t>
  </si>
  <si>
    <t>2025 год (оценка)</t>
  </si>
  <si>
    <t>2026</t>
  </si>
  <si>
    <t>2028 год</t>
  </si>
  <si>
    <t>Сведения о доходах областного бюджета на 2026 год и на плановый период 2027 и 2028 годов в сравнении с ожидаемым исполнением за 2025 год и отчетом за 2024 год</t>
  </si>
  <si>
    <t>отклонение от исполнения 2024 года</t>
  </si>
  <si>
    <t>отклонение от оценки исполнения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</si>
</sst>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0"/>
      <name val="Segoe UI"/>
      <family val="2"/>
      <charset val="204"/>
    </font>
    <font>
      <sz val="10"/>
      <name val="Segoe UI"/>
      <family val="2"/>
      <charset val="204"/>
    </font>
    <font>
      <sz val="10"/>
      <color rgb="FF000000"/>
      <name val="Segoe UI"/>
      <family val="2"/>
      <charset val="204"/>
    </font>
    <font>
      <b/>
      <sz val="12"/>
      <color rgb="FF000000"/>
      <name val="Times New Roman"/>
      <family val="2"/>
    </font>
    <font>
      <b/>
      <sz val="10"/>
      <color rgb="FF000000"/>
      <name val="Arial"/>
      <family val="2"/>
    </font>
    <font>
      <b/>
      <sz val="10"/>
      <color rgb="FF000000"/>
      <name val="Segoe U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 Cyr"/>
      <family val="2"/>
    </font>
    <font>
      <sz val="12"/>
      <color rgb="FF000000"/>
      <name val="Times New Roman"/>
      <family val="1"/>
      <charset val="204"/>
    </font>
    <font>
      <sz val="10"/>
      <color rgb="FF00B0F0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E0E0E0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/>
      <right/>
      <top style="thin">
        <color rgb="FFB9CDE5"/>
      </top>
      <bottom/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49" fontId="5" fillId="0" borderId="4">
      <alignment horizontal="center" vertical="center" wrapText="1"/>
    </xf>
    <xf numFmtId="49" fontId="6" fillId="0" borderId="5">
      <alignment horizontal="center" vertical="center" wrapText="1"/>
    </xf>
    <xf numFmtId="0" fontId="6" fillId="2" borderId="7">
      <alignment horizontal="left" vertical="top" wrapText="1"/>
    </xf>
    <xf numFmtId="49" fontId="8" fillId="4" borderId="10">
      <alignment horizontal="center" vertical="top" shrinkToFit="1"/>
    </xf>
    <xf numFmtId="0" fontId="8" fillId="4" borderId="10">
      <alignment horizontal="left" vertical="top" wrapText="1"/>
    </xf>
    <xf numFmtId="0" fontId="1" fillId="0" borderId="0"/>
    <xf numFmtId="4" fontId="9" fillId="0" borderId="10">
      <alignment horizontal="right" vertical="top" shrinkToFit="1"/>
    </xf>
    <xf numFmtId="0" fontId="9" fillId="0" borderId="11">
      <alignment vertical="top" shrinkToFit="1"/>
    </xf>
    <xf numFmtId="0" fontId="10" fillId="0" borderId="0"/>
    <xf numFmtId="0" fontId="10" fillId="0" borderId="0"/>
    <xf numFmtId="0" fontId="8" fillId="4" borderId="10">
      <alignment vertical="top" shrinkToFit="1"/>
    </xf>
    <xf numFmtId="4" fontId="8" fillId="4" borderId="10">
      <alignment horizontal="right" vertical="top" shrinkToFit="1"/>
    </xf>
    <xf numFmtId="0" fontId="9" fillId="0" borderId="10">
      <alignment vertical="top" shrinkToFit="1"/>
    </xf>
    <xf numFmtId="0" fontId="9" fillId="0" borderId="10">
      <alignment horizontal="left" vertical="top" wrapText="1"/>
    </xf>
    <xf numFmtId="49" fontId="9" fillId="0" borderId="10">
      <alignment horizontal="center" vertical="top" shrinkToFit="1"/>
    </xf>
    <xf numFmtId="0" fontId="11" fillId="0" borderId="12">
      <alignment horizontal="right" vertical="top" wrapText="1"/>
    </xf>
    <xf numFmtId="0" fontId="11" fillId="0" borderId="0"/>
    <xf numFmtId="0" fontId="11" fillId="0" borderId="0"/>
    <xf numFmtId="0" fontId="10" fillId="0" borderId="0"/>
    <xf numFmtId="0" fontId="11" fillId="7" borderId="0">
      <alignment horizontal="left"/>
    </xf>
    <xf numFmtId="0" fontId="12" fillId="0" borderId="0">
      <alignment horizontal="center" vertical="top"/>
    </xf>
    <xf numFmtId="0" fontId="11" fillId="0" borderId="12">
      <alignment horizontal="right" vertical="top"/>
    </xf>
    <xf numFmtId="49" fontId="5" fillId="8" borderId="4">
      <alignment horizontal="center" vertical="center" wrapText="1"/>
    </xf>
    <xf numFmtId="0" fontId="11" fillId="7" borderId="13">
      <alignment horizontal="left"/>
    </xf>
    <xf numFmtId="49" fontId="6" fillId="0" borderId="14">
      <alignment horizontal="center" vertical="center" wrapText="1"/>
    </xf>
    <xf numFmtId="0" fontId="11" fillId="7" borderId="15">
      <alignment horizontal="left"/>
    </xf>
    <xf numFmtId="0" fontId="6" fillId="2" borderId="16">
      <alignment horizontal="left" vertical="top" wrapText="1"/>
    </xf>
    <xf numFmtId="0" fontId="11" fillId="7" borderId="17">
      <alignment horizontal="left"/>
    </xf>
    <xf numFmtId="0" fontId="6" fillId="4" borderId="18">
      <alignment horizontal="left" vertical="top" wrapText="1"/>
    </xf>
    <xf numFmtId="0" fontId="11" fillId="7" borderId="19">
      <alignment horizontal="left"/>
    </xf>
    <xf numFmtId="0" fontId="13" fillId="0" borderId="18">
      <alignment horizontal="left" vertical="top" wrapText="1"/>
    </xf>
    <xf numFmtId="0" fontId="11" fillId="7" borderId="20">
      <alignment horizontal="left"/>
    </xf>
    <xf numFmtId="0" fontId="11" fillId="0" borderId="21"/>
    <xf numFmtId="0" fontId="11" fillId="0" borderId="0">
      <alignment horizontal="left" vertical="top" wrapText="1"/>
    </xf>
    <xf numFmtId="0" fontId="6" fillId="4" borderId="10">
      <alignment horizontal="left" vertical="top" wrapText="1"/>
    </xf>
    <xf numFmtId="0" fontId="11" fillId="0" borderId="10">
      <alignment horizontal="left" vertical="top" wrapText="1"/>
    </xf>
    <xf numFmtId="49" fontId="5" fillId="0" borderId="4">
      <alignment horizontal="center" vertical="center" wrapText="1"/>
    </xf>
    <xf numFmtId="0" fontId="5" fillId="0" borderId="4">
      <alignment horizontal="center" vertical="center" wrapText="1"/>
    </xf>
    <xf numFmtId="49" fontId="6" fillId="2" borderId="7">
      <alignment horizontal="center" vertical="top" shrinkToFit="1"/>
    </xf>
    <xf numFmtId="49" fontId="6" fillId="4" borderId="10">
      <alignment horizontal="center" vertical="top" shrinkToFit="1"/>
    </xf>
    <xf numFmtId="49" fontId="11" fillId="0" borderId="10">
      <alignment horizontal="center" vertical="top" shrinkToFit="1"/>
    </xf>
    <xf numFmtId="0" fontId="5" fillId="0" borderId="4">
      <alignment horizontal="center" vertical="center"/>
    </xf>
    <xf numFmtId="4" fontId="6" fillId="2" borderId="7">
      <alignment horizontal="right" vertical="top" shrinkToFit="1"/>
    </xf>
    <xf numFmtId="4" fontId="6" fillId="4" borderId="10">
      <alignment horizontal="right" vertical="top" shrinkToFit="1"/>
    </xf>
    <xf numFmtId="4" fontId="11" fillId="0" borderId="10">
      <alignment horizontal="right" vertical="top" shrinkToFit="1"/>
    </xf>
    <xf numFmtId="0" fontId="5" fillId="0" borderId="4">
      <alignment horizontal="center" vertical="center" wrapText="1"/>
    </xf>
    <xf numFmtId="49" fontId="6" fillId="0" borderId="22">
      <alignment horizontal="center" vertical="center" wrapText="1"/>
    </xf>
    <xf numFmtId="0" fontId="6" fillId="2" borderId="23">
      <alignment horizontal="left" vertical="top" wrapText="1"/>
    </xf>
    <xf numFmtId="0" fontId="6" fillId="4" borderId="11">
      <alignment horizontal="left" vertical="top" wrapText="1"/>
    </xf>
    <xf numFmtId="0" fontId="11" fillId="0" borderId="11">
      <alignment horizontal="left" vertical="top" wrapText="1"/>
    </xf>
    <xf numFmtId="49" fontId="14" fillId="0" borderId="24">
      <alignment horizontal="left" shrinkToFit="1"/>
    </xf>
    <xf numFmtId="4" fontId="14" fillId="0" borderId="4">
      <alignment horizontal="right" vertical="center" shrinkToFit="1"/>
    </xf>
  </cellStyleXfs>
  <cellXfs count="38">
    <xf numFmtId="0" fontId="0" fillId="0" borderId="0" xfId="0"/>
    <xf numFmtId="0" fontId="3" fillId="0" borderId="0" xfId="0" applyFont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Border="1" applyAlignment="1" applyProtection="1">
      <alignment horizontal="center" vertical="center" wrapText="1"/>
      <protection locked="0"/>
    </xf>
    <xf numFmtId="49" fontId="4" fillId="0" borderId="6" xfId="2" applyNumberFormat="1" applyFont="1" applyBorder="1" applyAlignment="1" applyProtection="1">
      <alignment horizontal="center" vertical="center" wrapText="1"/>
      <protection locked="0"/>
    </xf>
    <xf numFmtId="4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6" xfId="4" applyNumberFormat="1" applyFont="1" applyFill="1" applyBorder="1" applyAlignment="1" applyProtection="1">
      <alignment horizontal="center" vertical="center" shrinkToFit="1"/>
    </xf>
    <xf numFmtId="0" fontId="7" fillId="5" borderId="6" xfId="5" applyNumberFormat="1" applyFont="1" applyFill="1" applyBorder="1" applyAlignment="1" applyProtection="1">
      <alignment horizontal="left" vertical="center" wrapText="1"/>
    </xf>
    <xf numFmtId="4" fontId="2" fillId="5" borderId="6" xfId="6" applyNumberFormat="1" applyFont="1" applyFill="1" applyBorder="1" applyAlignment="1">
      <alignment horizontal="center" vertical="center" wrapText="1"/>
    </xf>
    <xf numFmtId="4" fontId="7" fillId="5" borderId="6" xfId="7" applyNumberFormat="1" applyFont="1" applyFill="1" applyBorder="1" applyAlignment="1" applyProtection="1">
      <alignment horizontal="center" vertical="center" shrinkToFit="1"/>
    </xf>
    <xf numFmtId="49" fontId="4" fillId="0" borderId="6" xfId="2" applyNumberFormat="1" applyFont="1" applyBorder="1" applyAlignment="1" applyProtection="1">
      <alignment horizontal="left" vertical="center" wrapText="1"/>
      <protection locked="0"/>
    </xf>
    <xf numFmtId="4" fontId="3" fillId="6" borderId="6" xfId="6" applyNumberFormat="1" applyFont="1" applyFill="1" applyBorder="1" applyAlignment="1">
      <alignment horizontal="center" vertical="center" wrapText="1"/>
    </xf>
    <xf numFmtId="4" fontId="4" fillId="6" borderId="6" xfId="7" applyNumberFormat="1" applyFont="1" applyFill="1" applyBorder="1" applyAlignment="1" applyProtection="1">
      <alignment horizontal="center" vertical="center" shrinkToFit="1"/>
    </xf>
    <xf numFmtId="4" fontId="4" fillId="6" borderId="6" xfId="8" applyNumberFormat="1" applyFont="1" applyFill="1" applyBorder="1" applyAlignment="1" applyProtection="1">
      <alignment horizontal="center" vertical="center" shrinkToFit="1"/>
    </xf>
    <xf numFmtId="4" fontId="3" fillId="0" borderId="0" xfId="0" applyNumberFormat="1" applyFont="1" applyProtection="1">
      <protection locked="0"/>
    </xf>
    <xf numFmtId="4" fontId="7" fillId="5" borderId="6" xfId="8" applyNumberFormat="1" applyFont="1" applyFill="1" applyBorder="1" applyAlignment="1" applyProtection="1">
      <alignment horizontal="center" vertical="center" shrinkToFit="1"/>
    </xf>
    <xf numFmtId="4" fontId="2" fillId="5" borderId="6" xfId="7" applyNumberFormat="1" applyFont="1" applyFill="1" applyBorder="1" applyAlignment="1" applyProtection="1">
      <alignment horizontal="center" vertical="center" shrinkToFit="1"/>
    </xf>
    <xf numFmtId="4" fontId="2" fillId="5" borderId="6" xfId="8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0" fontId="3" fillId="6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3" borderId="8" xfId="3" applyNumberFormat="1" applyFont="1" applyFill="1" applyBorder="1" applyAlignment="1" applyProtection="1">
      <alignment horizontal="left" vertical="center" wrapText="1"/>
      <protection locked="0"/>
    </xf>
    <xf numFmtId="0" fontId="7" fillId="3" borderId="9" xfId="3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49" fontId="3" fillId="0" borderId="3" xfId="1" applyNumberFormat="1" applyFont="1" applyBorder="1" applyAlignment="1" applyProtection="1">
      <alignment horizontal="center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4" fontId="2" fillId="3" borderId="6" xfId="3" applyNumberFormat="1" applyFont="1" applyFill="1" applyBorder="1" applyAlignment="1" applyProtection="1">
      <alignment horizontal="center" vertical="center" wrapText="1"/>
      <protection locked="0"/>
    </xf>
    <xf numFmtId="4" fontId="3" fillId="6" borderId="6" xfId="7" applyNumberFormat="1" applyFont="1" applyFill="1" applyBorder="1" applyAlignment="1" applyProtection="1">
      <alignment horizontal="center" vertical="center" shrinkToFit="1"/>
    </xf>
  </cellXfs>
  <cellStyles count="53">
    <cellStyle name="br" xfId="9"/>
    <cellStyle name="col" xfId="10"/>
    <cellStyle name="ex66" xfId="11"/>
    <cellStyle name="ex67" xfId="5"/>
    <cellStyle name="ex68" xfId="4"/>
    <cellStyle name="ex69" xfId="12"/>
    <cellStyle name="ex72" xfId="13"/>
    <cellStyle name="ex73" xfId="14"/>
    <cellStyle name="ex74" xfId="15"/>
    <cellStyle name="ex75" xfId="7"/>
    <cellStyle name="ex76" xfId="8"/>
    <cellStyle name="st39" xfId="16"/>
    <cellStyle name="style0" xfId="17"/>
    <cellStyle name="td" xfId="18"/>
    <cellStyle name="tr" xfId="19"/>
    <cellStyle name="xl21" xfId="20"/>
    <cellStyle name="xl22" xfId="21"/>
    <cellStyle name="xl23" xfId="22"/>
    <cellStyle name="xl24" xfId="23"/>
    <cellStyle name="xl25" xfId="24"/>
    <cellStyle name="xl26" xfId="25"/>
    <cellStyle name="xl27" xfId="26"/>
    <cellStyle name="xl28" xfId="27"/>
    <cellStyle name="xl29" xfId="28"/>
    <cellStyle name="xl30" xfId="29"/>
    <cellStyle name="xl31" xfId="30"/>
    <cellStyle name="xl32" xfId="31"/>
    <cellStyle name="xl33" xfId="32"/>
    <cellStyle name="xl34" xfId="33"/>
    <cellStyle name="xl35" xfId="34"/>
    <cellStyle name="xl36" xfId="2"/>
    <cellStyle name="xl37" xfId="3"/>
    <cellStyle name="xl38" xfId="35"/>
    <cellStyle name="xl39" xfId="36"/>
    <cellStyle name="xl40" xfId="37"/>
    <cellStyle name="xl41" xfId="38"/>
    <cellStyle name="xl42" xfId="39"/>
    <cellStyle name="xl43" xfId="40"/>
    <cellStyle name="xl44" xfId="41"/>
    <cellStyle name="xl45" xfId="1"/>
    <cellStyle name="xl46" xfId="42"/>
    <cellStyle name="xl47" xfId="43"/>
    <cellStyle name="xl48" xfId="44"/>
    <cellStyle name="xl49" xfId="45"/>
    <cellStyle name="xl50" xfId="46"/>
    <cellStyle name="xl51" xfId="47"/>
    <cellStyle name="xl52" xfId="48"/>
    <cellStyle name="xl53" xfId="49"/>
    <cellStyle name="xl54" xfId="50"/>
    <cellStyle name="xl57" xfId="51"/>
    <cellStyle name="xl58" xfId="52"/>
    <cellStyle name="Обычный" xfId="0" builtinId="0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BreakPreview" zoomScale="80" zoomScaleNormal="62" zoomScaleSheetLayoutView="80" workbookViewId="0">
      <pane ySplit="3" topLeftCell="A4" activePane="bottomLeft" state="frozen"/>
      <selection pane="bottomLeft" activeCell="E31" sqref="E31"/>
    </sheetView>
  </sheetViews>
  <sheetFormatPr defaultRowHeight="14.25" x14ac:dyDescent="0.25"/>
  <cols>
    <col min="1" max="1" width="25.85546875" style="29" customWidth="1"/>
    <col min="2" max="2" width="73.7109375" style="22" customWidth="1"/>
    <col min="3" max="3" width="23.140625" style="33" customWidth="1"/>
    <col min="4" max="7" width="23.140625" style="1" customWidth="1"/>
    <col min="8" max="9" width="22" style="1" customWidth="1"/>
    <col min="10" max="16384" width="9.140625" style="1"/>
  </cols>
  <sheetData>
    <row r="1" spans="1:9" ht="28.5" customHeight="1" x14ac:dyDescent="0.25">
      <c r="A1" s="30" t="s">
        <v>90</v>
      </c>
      <c r="B1" s="30"/>
      <c r="C1" s="30"/>
      <c r="D1" s="30"/>
      <c r="E1" s="30"/>
      <c r="F1" s="30"/>
      <c r="G1" s="30"/>
      <c r="H1" s="30"/>
      <c r="I1" s="30"/>
    </row>
    <row r="2" spans="1:9" ht="53.25" customHeight="1" x14ac:dyDescent="0.25">
      <c r="A2" s="2" t="s">
        <v>0</v>
      </c>
      <c r="B2" s="3" t="s">
        <v>1</v>
      </c>
      <c r="C2" s="4" t="s">
        <v>86</v>
      </c>
      <c r="D2" s="4" t="s">
        <v>87</v>
      </c>
      <c r="E2" s="5" t="s">
        <v>88</v>
      </c>
      <c r="F2" s="34" t="s">
        <v>91</v>
      </c>
      <c r="G2" s="34" t="s">
        <v>92</v>
      </c>
      <c r="H2" s="5" t="s">
        <v>2</v>
      </c>
      <c r="I2" s="5" t="s">
        <v>89</v>
      </c>
    </row>
    <row r="3" spans="1:9" ht="22.5" customHeight="1" x14ac:dyDescent="0.25">
      <c r="A3" s="6" t="s">
        <v>3</v>
      </c>
      <c r="B3" s="6" t="s">
        <v>4</v>
      </c>
      <c r="C3" s="35" t="s">
        <v>5</v>
      </c>
      <c r="D3" s="6" t="s">
        <v>6</v>
      </c>
      <c r="E3" s="6" t="s">
        <v>7</v>
      </c>
      <c r="F3" s="35" t="s">
        <v>8</v>
      </c>
      <c r="G3" s="35" t="s">
        <v>9</v>
      </c>
      <c r="H3" s="6" t="s">
        <v>10</v>
      </c>
      <c r="I3" s="6" t="s">
        <v>11</v>
      </c>
    </row>
    <row r="4" spans="1:9" ht="30" customHeight="1" x14ac:dyDescent="0.25">
      <c r="A4" s="31" t="s">
        <v>12</v>
      </c>
      <c r="B4" s="32"/>
      <c r="C4" s="36">
        <f>C5+C31</f>
        <v>95452297807.290009</v>
      </c>
      <c r="D4" s="7">
        <f>D5+D31</f>
        <v>100737189309.51999</v>
      </c>
      <c r="E4" s="7">
        <f>E5+E31</f>
        <v>101037647421.31</v>
      </c>
      <c r="F4" s="36">
        <f>E4-C4</f>
        <v>5585349614.019989</v>
      </c>
      <c r="G4" s="36">
        <f>E4-D4</f>
        <v>300458111.79000854</v>
      </c>
      <c r="H4" s="7">
        <f>H5+H31</f>
        <v>101790410301.40999</v>
      </c>
      <c r="I4" s="7">
        <f>I5+I31</f>
        <v>106461786120.7</v>
      </c>
    </row>
    <row r="5" spans="1:9" ht="16.5" customHeight="1" x14ac:dyDescent="0.25">
      <c r="A5" s="8" t="s">
        <v>13</v>
      </c>
      <c r="B5" s="9" t="s">
        <v>14</v>
      </c>
      <c r="C5" s="36">
        <f>C6+C9+C13+C17+C21+C22+C24+C25+C26+C27+C28+C29++C23+C30</f>
        <v>59517871586.780006</v>
      </c>
      <c r="D5" s="7">
        <f>D6+D9+D13+D17+D21+D22+D24+D25+D26+D27+D28+D29++D23+D30</f>
        <v>63564168972.739998</v>
      </c>
      <c r="E5" s="7">
        <f>E6+E9+E13+E17+E21+E22+E24+E25+E26+E27+E28+E29+E30</f>
        <v>66573503418.989998</v>
      </c>
      <c r="F5" s="7">
        <f t="shared" ref="F5:I5" si="0">F6+F9+F13+F17+F21+F22+F24+F25+F26+F27+F28+F29+F30</f>
        <v>7055631232.2099991</v>
      </c>
      <c r="G5" s="7">
        <f t="shared" si="0"/>
        <v>3009334446.25</v>
      </c>
      <c r="H5" s="7">
        <f>H6+H9+H13+H17+H21+H22+H24+H25+H26+H27+H28+H29+H30</f>
        <v>72299470532.429993</v>
      </c>
      <c r="I5" s="7">
        <f t="shared" si="0"/>
        <v>77427224370.699997</v>
      </c>
    </row>
    <row r="6" spans="1:9" ht="21" customHeight="1" x14ac:dyDescent="0.25">
      <c r="A6" s="10" t="s">
        <v>15</v>
      </c>
      <c r="B6" s="11" t="s">
        <v>16</v>
      </c>
      <c r="C6" s="12">
        <f>C7+C8</f>
        <v>34647316614.290001</v>
      </c>
      <c r="D6" s="12">
        <f>D7+D8</f>
        <v>36943495000</v>
      </c>
      <c r="E6" s="12">
        <f>E7+E8</f>
        <v>39795501000</v>
      </c>
      <c r="F6" s="20">
        <f t="shared" ref="F5:F41" si="1">E6-C6</f>
        <v>5148184385.7099991</v>
      </c>
      <c r="G6" s="20">
        <f t="shared" ref="G6:G41" si="2">E6-D6</f>
        <v>2852006000</v>
      </c>
      <c r="H6" s="13">
        <f>H7+H8</f>
        <v>43393133000</v>
      </c>
      <c r="I6" s="13">
        <f>I7+I8</f>
        <v>46939663000</v>
      </c>
    </row>
    <row r="7" spans="1:9" ht="36.75" customHeight="1" x14ac:dyDescent="0.25">
      <c r="A7" s="6" t="s">
        <v>17</v>
      </c>
      <c r="B7" s="14" t="s">
        <v>18</v>
      </c>
      <c r="C7" s="15">
        <v>13095547813.5</v>
      </c>
      <c r="D7" s="16">
        <v>12593012000</v>
      </c>
      <c r="E7" s="16">
        <v>12874797000</v>
      </c>
      <c r="F7" s="37">
        <f t="shared" si="1"/>
        <v>-220750813.5</v>
      </c>
      <c r="G7" s="37">
        <f t="shared" si="2"/>
        <v>281785000</v>
      </c>
      <c r="H7" s="37">
        <v>14055200000</v>
      </c>
      <c r="I7" s="37">
        <v>15095122000</v>
      </c>
    </row>
    <row r="8" spans="1:9" ht="22.5" customHeight="1" x14ac:dyDescent="0.25">
      <c r="A8" s="6" t="s">
        <v>19</v>
      </c>
      <c r="B8" s="14" t="s">
        <v>20</v>
      </c>
      <c r="C8" s="15">
        <v>21551768800.790001</v>
      </c>
      <c r="D8" s="16">
        <v>24350482999.999996</v>
      </c>
      <c r="E8" s="16">
        <v>26920704000</v>
      </c>
      <c r="F8" s="37">
        <f t="shared" si="1"/>
        <v>5368935199.2099991</v>
      </c>
      <c r="G8" s="37">
        <f t="shared" si="2"/>
        <v>2570221000.0000038</v>
      </c>
      <c r="H8" s="37">
        <v>29337933000</v>
      </c>
      <c r="I8" s="37">
        <v>31844541000</v>
      </c>
    </row>
    <row r="9" spans="1:9" ht="28.5" x14ac:dyDescent="0.25">
      <c r="A9" s="10" t="s">
        <v>21</v>
      </c>
      <c r="B9" s="11" t="s">
        <v>22</v>
      </c>
      <c r="C9" s="12">
        <f>C10+C11+C12</f>
        <v>8002635909.7000008</v>
      </c>
      <c r="D9" s="12">
        <f t="shared" ref="D9:I9" si="3">D10+D11+D12</f>
        <v>8456135386</v>
      </c>
      <c r="E9" s="12">
        <f t="shared" si="3"/>
        <v>9577211300</v>
      </c>
      <c r="F9" s="12">
        <f t="shared" si="1"/>
        <v>1574575390.2999992</v>
      </c>
      <c r="G9" s="12">
        <f t="shared" si="2"/>
        <v>1121075914</v>
      </c>
      <c r="H9" s="12">
        <f t="shared" si="3"/>
        <v>10212968700</v>
      </c>
      <c r="I9" s="12">
        <f t="shared" si="3"/>
        <v>10489252200</v>
      </c>
    </row>
    <row r="10" spans="1:9" ht="36.75" customHeight="1" x14ac:dyDescent="0.25">
      <c r="A10" s="6" t="s">
        <v>23</v>
      </c>
      <c r="B10" s="14" t="s">
        <v>24</v>
      </c>
      <c r="C10" s="15">
        <v>5620849642.46</v>
      </c>
      <c r="D10" s="16">
        <v>6012783280</v>
      </c>
      <c r="E10" s="16">
        <v>6457247500</v>
      </c>
      <c r="F10" s="37">
        <f t="shared" si="1"/>
        <v>836397857.53999996</v>
      </c>
      <c r="G10" s="37">
        <f t="shared" si="2"/>
        <v>444464220</v>
      </c>
      <c r="H10" s="16">
        <v>6929311100</v>
      </c>
      <c r="I10" s="17">
        <v>7047609000</v>
      </c>
    </row>
    <row r="11" spans="1:9" ht="93" customHeight="1" x14ac:dyDescent="0.25">
      <c r="A11" s="6" t="s">
        <v>25</v>
      </c>
      <c r="B11" s="14" t="s">
        <v>26</v>
      </c>
      <c r="C11" s="15">
        <v>-2805698.19</v>
      </c>
      <c r="D11" s="16">
        <v>0</v>
      </c>
      <c r="E11" s="16">
        <v>0</v>
      </c>
      <c r="F11" s="37">
        <f t="shared" si="1"/>
        <v>2805698.19</v>
      </c>
      <c r="G11" s="37">
        <f t="shared" si="2"/>
        <v>0</v>
      </c>
      <c r="H11" s="16">
        <v>0</v>
      </c>
      <c r="I11" s="17">
        <v>0</v>
      </c>
    </row>
    <row r="12" spans="1:9" ht="21" customHeight="1" x14ac:dyDescent="0.25">
      <c r="A12" s="6" t="s">
        <v>23</v>
      </c>
      <c r="B12" s="14" t="s">
        <v>27</v>
      </c>
      <c r="C12" s="15">
        <v>2384591965.4299998</v>
      </c>
      <c r="D12" s="16">
        <v>2443352106</v>
      </c>
      <c r="E12" s="16">
        <v>3119963800</v>
      </c>
      <c r="F12" s="37">
        <f t="shared" si="1"/>
        <v>735371834.57000017</v>
      </c>
      <c r="G12" s="1">
        <f t="shared" si="2"/>
        <v>676611694</v>
      </c>
      <c r="H12" s="16">
        <v>3283657600</v>
      </c>
      <c r="I12" s="16">
        <v>3441643200</v>
      </c>
    </row>
    <row r="13" spans="1:9" ht="21" customHeight="1" x14ac:dyDescent="0.25">
      <c r="A13" s="10" t="s">
        <v>28</v>
      </c>
      <c r="B13" s="11" t="s">
        <v>29</v>
      </c>
      <c r="C13" s="12">
        <f>C14+C16+C15</f>
        <v>6850460286.4399996</v>
      </c>
      <c r="D13" s="13">
        <f>D14+D16</f>
        <v>7657191000</v>
      </c>
      <c r="E13" s="13">
        <f>E14+E16</f>
        <v>8468514000</v>
      </c>
      <c r="F13" s="20">
        <f t="shared" si="1"/>
        <v>1618053713.5600004</v>
      </c>
      <c r="G13" s="20">
        <f t="shared" si="2"/>
        <v>811323000</v>
      </c>
      <c r="H13" s="13">
        <f t="shared" ref="H13:I13" si="4">H14+H16</f>
        <v>9543264000</v>
      </c>
      <c r="I13" s="13">
        <f t="shared" si="4"/>
        <v>10457262000</v>
      </c>
    </row>
    <row r="14" spans="1:9" ht="36" customHeight="1" x14ac:dyDescent="0.25">
      <c r="A14" s="6" t="s">
        <v>30</v>
      </c>
      <c r="B14" s="14" t="s">
        <v>31</v>
      </c>
      <c r="C14" s="15">
        <v>6622907635.7799997</v>
      </c>
      <c r="D14" s="16">
        <v>7311861000</v>
      </c>
      <c r="E14" s="16">
        <v>8003064000</v>
      </c>
      <c r="F14" s="37">
        <f t="shared" si="1"/>
        <v>1380156364.2200003</v>
      </c>
      <c r="G14" s="37">
        <f t="shared" si="2"/>
        <v>691203000</v>
      </c>
      <c r="H14" s="16">
        <v>8900423000</v>
      </c>
      <c r="I14" s="17">
        <v>9566952000</v>
      </c>
    </row>
    <row r="15" spans="1:9" ht="21.75" customHeight="1" x14ac:dyDescent="0.25">
      <c r="A15" s="6" t="s">
        <v>32</v>
      </c>
      <c r="B15" s="14" t="s">
        <v>33</v>
      </c>
      <c r="C15" s="15">
        <v>0</v>
      </c>
      <c r="D15" s="16">
        <v>0</v>
      </c>
      <c r="E15" s="16">
        <v>0</v>
      </c>
      <c r="F15" s="37">
        <f t="shared" si="1"/>
        <v>0</v>
      </c>
      <c r="G15" s="37">
        <f t="shared" si="2"/>
        <v>0</v>
      </c>
      <c r="H15" s="16">
        <v>0</v>
      </c>
      <c r="I15" s="17">
        <v>0</v>
      </c>
    </row>
    <row r="16" spans="1:9" ht="17.25" customHeight="1" x14ac:dyDescent="0.25">
      <c r="A16" s="6" t="s">
        <v>34</v>
      </c>
      <c r="B16" s="14" t="s">
        <v>35</v>
      </c>
      <c r="C16" s="15">
        <v>227552650.66</v>
      </c>
      <c r="D16" s="16">
        <v>345330000</v>
      </c>
      <c r="E16" s="16">
        <v>465450000</v>
      </c>
      <c r="F16" s="37">
        <f t="shared" si="1"/>
        <v>237897349.34</v>
      </c>
      <c r="G16" s="37">
        <f t="shared" si="2"/>
        <v>120120000</v>
      </c>
      <c r="H16" s="37">
        <v>642841000</v>
      </c>
      <c r="I16" s="37">
        <v>890310000</v>
      </c>
    </row>
    <row r="17" spans="1:9" x14ac:dyDescent="0.25">
      <c r="A17" s="10" t="s">
        <v>36</v>
      </c>
      <c r="B17" s="11" t="s">
        <v>37</v>
      </c>
      <c r="C17" s="12">
        <f>C18+C19+C20</f>
        <v>5031748498.5900002</v>
      </c>
      <c r="D17" s="13">
        <f>D18+D19+D20</f>
        <v>5223396000</v>
      </c>
      <c r="E17" s="13">
        <f>E18+E19+E20</f>
        <v>5507421000</v>
      </c>
      <c r="F17" s="20">
        <f t="shared" si="1"/>
        <v>475672501.40999985</v>
      </c>
      <c r="G17" s="20">
        <f t="shared" si="2"/>
        <v>284025000</v>
      </c>
      <c r="H17" s="13">
        <f>H18+H19+H20</f>
        <v>5788910000</v>
      </c>
      <c r="I17" s="13">
        <f>I18+I19+I20</f>
        <v>6089923000</v>
      </c>
    </row>
    <row r="18" spans="1:9" x14ac:dyDescent="0.25">
      <c r="A18" s="6" t="s">
        <v>38</v>
      </c>
      <c r="B18" s="14" t="s">
        <v>39</v>
      </c>
      <c r="C18" s="15">
        <v>3824832653.3200002</v>
      </c>
      <c r="D18" s="16">
        <v>3978752000</v>
      </c>
      <c r="E18" s="16">
        <v>4247570000</v>
      </c>
      <c r="F18" s="37">
        <f t="shared" si="1"/>
        <v>422737346.67999983</v>
      </c>
      <c r="G18" s="37">
        <f t="shared" si="2"/>
        <v>268818000</v>
      </c>
      <c r="H18" s="16">
        <v>4512578000</v>
      </c>
      <c r="I18" s="17">
        <v>4796669000</v>
      </c>
    </row>
    <row r="19" spans="1:9" x14ac:dyDescent="0.25">
      <c r="A19" s="6" t="s">
        <v>40</v>
      </c>
      <c r="B19" s="14" t="s">
        <v>41</v>
      </c>
      <c r="C19" s="15">
        <v>1206565845.27</v>
      </c>
      <c r="D19" s="16">
        <v>1243979000</v>
      </c>
      <c r="E19" s="16">
        <v>1259851000</v>
      </c>
      <c r="F19" s="37">
        <f t="shared" si="1"/>
        <v>53285154.730000019</v>
      </c>
      <c r="G19" s="37">
        <f t="shared" si="2"/>
        <v>15872000</v>
      </c>
      <c r="H19" s="16">
        <v>1276332000</v>
      </c>
      <c r="I19" s="17">
        <v>1293254000</v>
      </c>
    </row>
    <row r="20" spans="1:9" x14ac:dyDescent="0.25">
      <c r="A20" s="6" t="s">
        <v>42</v>
      </c>
      <c r="B20" s="14" t="s">
        <v>43</v>
      </c>
      <c r="C20" s="15">
        <v>350000</v>
      </c>
      <c r="D20" s="16">
        <v>665000</v>
      </c>
      <c r="E20" s="16">
        <v>0</v>
      </c>
      <c r="F20" s="37">
        <f t="shared" si="1"/>
        <v>-350000</v>
      </c>
      <c r="G20" s="37">
        <f t="shared" si="2"/>
        <v>-665000</v>
      </c>
      <c r="H20" s="16">
        <v>0</v>
      </c>
      <c r="I20" s="17">
        <v>0</v>
      </c>
    </row>
    <row r="21" spans="1:9" ht="28.5" x14ac:dyDescent="0.25">
      <c r="A21" s="10" t="s">
        <v>44</v>
      </c>
      <c r="B21" s="11" t="s">
        <v>45</v>
      </c>
      <c r="C21" s="12">
        <v>55557574.799999997</v>
      </c>
      <c r="D21" s="13">
        <v>50965000</v>
      </c>
      <c r="E21" s="13">
        <v>51814000</v>
      </c>
      <c r="F21" s="20">
        <f t="shared" si="1"/>
        <v>-3743574.799999997</v>
      </c>
      <c r="G21" s="20">
        <f t="shared" si="2"/>
        <v>849000</v>
      </c>
      <c r="H21" s="13">
        <v>53860000</v>
      </c>
      <c r="I21" s="19">
        <v>55987000</v>
      </c>
    </row>
    <row r="22" spans="1:9" x14ac:dyDescent="0.25">
      <c r="A22" s="10" t="s">
        <v>46</v>
      </c>
      <c r="B22" s="11" t="s">
        <v>47</v>
      </c>
      <c r="C22" s="12">
        <v>130793955.61</v>
      </c>
      <c r="D22" s="13">
        <v>98813390</v>
      </c>
      <c r="E22" s="13">
        <v>151860500</v>
      </c>
      <c r="F22" s="20">
        <f t="shared" si="1"/>
        <v>21066544.390000001</v>
      </c>
      <c r="G22" s="20">
        <f t="shared" si="2"/>
        <v>53047110</v>
      </c>
      <c r="H22" s="13">
        <v>157775500</v>
      </c>
      <c r="I22" s="19">
        <v>163069500</v>
      </c>
    </row>
    <row r="23" spans="1:9" ht="28.5" x14ac:dyDescent="0.25">
      <c r="A23" s="10" t="s">
        <v>48</v>
      </c>
      <c r="B23" s="11" t="s">
        <v>49</v>
      </c>
      <c r="C23" s="12">
        <v>-600</v>
      </c>
      <c r="D23" s="13">
        <v>0</v>
      </c>
      <c r="E23" s="13">
        <v>0</v>
      </c>
      <c r="F23" s="20">
        <f t="shared" si="1"/>
        <v>600</v>
      </c>
      <c r="G23" s="20">
        <f t="shared" si="2"/>
        <v>0</v>
      </c>
      <c r="H23" s="13">
        <v>0</v>
      </c>
      <c r="I23" s="19">
        <v>0</v>
      </c>
    </row>
    <row r="24" spans="1:9" ht="28.5" x14ac:dyDescent="0.25">
      <c r="A24" s="10" t="s">
        <v>50</v>
      </c>
      <c r="B24" s="11" t="s">
        <v>51</v>
      </c>
      <c r="C24" s="12">
        <v>3382042739.4000001</v>
      </c>
      <c r="D24" s="13">
        <v>3672020712.27</v>
      </c>
      <c r="E24" s="13">
        <v>1345059716.9900002</v>
      </c>
      <c r="F24" s="20">
        <f t="shared" si="1"/>
        <v>-2036983022.4099998</v>
      </c>
      <c r="G24" s="20">
        <f t="shared" si="2"/>
        <v>-2326960995.2799997</v>
      </c>
      <c r="H24" s="13">
        <v>1445093804.4300001</v>
      </c>
      <c r="I24" s="13">
        <v>1496874082.7</v>
      </c>
    </row>
    <row r="25" spans="1:9" x14ac:dyDescent="0.25">
      <c r="A25" s="10" t="s">
        <v>52</v>
      </c>
      <c r="B25" s="11" t="s">
        <v>53</v>
      </c>
      <c r="C25" s="12">
        <v>344798767.13</v>
      </c>
      <c r="D25" s="13">
        <v>338189536.56999999</v>
      </c>
      <c r="E25" s="20">
        <v>355750000</v>
      </c>
      <c r="F25" s="20">
        <f t="shared" si="1"/>
        <v>10951232.870000005</v>
      </c>
      <c r="G25" s="20">
        <f t="shared" si="2"/>
        <v>17560463.430000007</v>
      </c>
      <c r="H25" s="20">
        <v>369229000</v>
      </c>
      <c r="I25" s="21">
        <v>384042000</v>
      </c>
    </row>
    <row r="26" spans="1:9" ht="28.5" x14ac:dyDescent="0.25">
      <c r="A26" s="10" t="s">
        <v>54</v>
      </c>
      <c r="B26" s="11" t="s">
        <v>55</v>
      </c>
      <c r="C26" s="12">
        <v>66557424.009999998</v>
      </c>
      <c r="D26" s="13">
        <v>110859912.39</v>
      </c>
      <c r="E26" s="20">
        <v>59770993</v>
      </c>
      <c r="F26" s="20">
        <f t="shared" si="1"/>
        <v>-6786431.0099999979</v>
      </c>
      <c r="G26" s="20">
        <f t="shared" si="2"/>
        <v>-51088919.390000001</v>
      </c>
      <c r="H26" s="20">
        <v>59946693</v>
      </c>
      <c r="I26" s="21">
        <v>60129793</v>
      </c>
    </row>
    <row r="27" spans="1:9" x14ac:dyDescent="0.25">
      <c r="A27" s="10" t="s">
        <v>56</v>
      </c>
      <c r="B27" s="11" t="s">
        <v>57</v>
      </c>
      <c r="C27" s="12">
        <v>7475428.8099999996</v>
      </c>
      <c r="D27" s="13">
        <v>9122080</v>
      </c>
      <c r="E27" s="20">
        <v>6815680</v>
      </c>
      <c r="F27" s="20">
        <f t="shared" si="1"/>
        <v>-659748.80999999959</v>
      </c>
      <c r="G27" s="20">
        <f t="shared" si="2"/>
        <v>-2306400</v>
      </c>
      <c r="H27" s="20">
        <v>6703560</v>
      </c>
      <c r="I27" s="21">
        <v>6667220</v>
      </c>
    </row>
    <row r="28" spans="1:9" x14ac:dyDescent="0.25">
      <c r="A28" s="10" t="s">
        <v>58</v>
      </c>
      <c r="B28" s="11" t="s">
        <v>59</v>
      </c>
      <c r="C28" s="12">
        <v>95550</v>
      </c>
      <c r="D28" s="13">
        <v>95550</v>
      </c>
      <c r="E28" s="20">
        <v>95550</v>
      </c>
      <c r="F28" s="20">
        <f t="shared" si="1"/>
        <v>0</v>
      </c>
      <c r="G28" s="20">
        <f t="shared" si="2"/>
        <v>0</v>
      </c>
      <c r="H28" s="20">
        <v>95550</v>
      </c>
      <c r="I28" s="21">
        <v>95550</v>
      </c>
    </row>
    <row r="29" spans="1:9" x14ac:dyDescent="0.25">
      <c r="A29" s="10" t="s">
        <v>60</v>
      </c>
      <c r="B29" s="11" t="s">
        <v>61</v>
      </c>
      <c r="C29" s="12">
        <v>998461430.99000001</v>
      </c>
      <c r="D29" s="13">
        <v>1003595031.9000002</v>
      </c>
      <c r="E29" s="20">
        <v>1253689679</v>
      </c>
      <c r="F29" s="20">
        <f t="shared" si="1"/>
        <v>255228248.00999999</v>
      </c>
      <c r="G29" s="20">
        <f t="shared" si="2"/>
        <v>250094647.09999979</v>
      </c>
      <c r="H29" s="20">
        <v>1268490725</v>
      </c>
      <c r="I29" s="21">
        <v>1284259025</v>
      </c>
    </row>
    <row r="30" spans="1:9" ht="15" customHeight="1" x14ac:dyDescent="0.25">
      <c r="A30" s="10" t="s">
        <v>62</v>
      </c>
      <c r="B30" s="11" t="s">
        <v>63</v>
      </c>
      <c r="C30" s="12">
        <v>-71992.990000000005</v>
      </c>
      <c r="D30" s="13">
        <v>290373.61</v>
      </c>
      <c r="E30" s="20">
        <v>0</v>
      </c>
      <c r="F30" s="20">
        <f t="shared" si="1"/>
        <v>71992.990000000005</v>
      </c>
      <c r="G30" s="20">
        <f t="shared" si="2"/>
        <v>-290373.61</v>
      </c>
      <c r="H30" s="20">
        <v>0</v>
      </c>
      <c r="I30" s="21">
        <v>0</v>
      </c>
    </row>
    <row r="31" spans="1:9" s="22" customFormat="1" ht="28.5" customHeight="1" x14ac:dyDescent="0.25">
      <c r="A31" s="8" t="s">
        <v>64</v>
      </c>
      <c r="B31" s="9" t="s">
        <v>65</v>
      </c>
      <c r="C31" s="36">
        <f>SUM(C33:C41)</f>
        <v>35934426220.510002</v>
      </c>
      <c r="D31" s="7">
        <f>SUM(D33:D41)</f>
        <v>37173020336.779999</v>
      </c>
      <c r="E31" s="7">
        <f>SUM(E33:E41)</f>
        <v>34464144002.32</v>
      </c>
      <c r="F31" s="36">
        <f t="shared" si="1"/>
        <v>-1470282218.1900024</v>
      </c>
      <c r="G31" s="36">
        <f t="shared" si="2"/>
        <v>-2708876334.4599991</v>
      </c>
      <c r="H31" s="7">
        <f>SUM(H33:H41)</f>
        <v>29490939768.98</v>
      </c>
      <c r="I31" s="7">
        <f>SUM(I33:I41)</f>
        <v>29034561750</v>
      </c>
    </row>
    <row r="32" spans="1:9" s="22" customFormat="1" ht="36.75" customHeight="1" x14ac:dyDescent="0.25">
      <c r="A32" s="23" t="s">
        <v>66</v>
      </c>
      <c r="B32" s="24" t="s">
        <v>67</v>
      </c>
      <c r="C32" s="15">
        <f>C33+C34+C35+C36</f>
        <v>35427726930.620003</v>
      </c>
      <c r="D32" s="15">
        <f>D33+D34+D35+D36</f>
        <v>37258695645</v>
      </c>
      <c r="E32" s="15">
        <f>E33+E34+E35+E36</f>
        <v>34421932650</v>
      </c>
      <c r="F32" s="37">
        <f t="shared" si="1"/>
        <v>-1005794280.6200027</v>
      </c>
      <c r="G32" s="25">
        <f t="shared" si="2"/>
        <v>-2836762995</v>
      </c>
      <c r="H32" s="15">
        <f>H33+H34+H35+H36</f>
        <v>29449152050</v>
      </c>
      <c r="I32" s="15">
        <f>I33+I34+I35+I36</f>
        <v>29034561750</v>
      </c>
    </row>
    <row r="33" spans="1:9" s="28" customFormat="1" ht="39" customHeight="1" x14ac:dyDescent="0.25">
      <c r="A33" s="23" t="s">
        <v>68</v>
      </c>
      <c r="B33" s="26" t="s">
        <v>69</v>
      </c>
      <c r="C33" s="15">
        <v>17727777900</v>
      </c>
      <c r="D33" s="27">
        <v>17150219400</v>
      </c>
      <c r="E33" s="25">
        <v>17382768900</v>
      </c>
      <c r="F33" s="37">
        <f t="shared" si="1"/>
        <v>-345009000</v>
      </c>
      <c r="G33" s="25">
        <f t="shared" si="2"/>
        <v>232549500</v>
      </c>
      <c r="H33" s="25">
        <v>11668907300</v>
      </c>
      <c r="I33" s="25">
        <v>9779906400</v>
      </c>
    </row>
    <row r="34" spans="1:9" s="28" customFormat="1" ht="39" customHeight="1" x14ac:dyDescent="0.25">
      <c r="A34" s="23" t="s">
        <v>70</v>
      </c>
      <c r="B34" s="26" t="s">
        <v>71</v>
      </c>
      <c r="C34" s="15">
        <v>14216765753.58</v>
      </c>
      <c r="D34" s="27">
        <v>16295765700</v>
      </c>
      <c r="E34" s="16">
        <v>13030376100</v>
      </c>
      <c r="F34" s="37">
        <f t="shared" si="1"/>
        <v>-1186389653.5799999</v>
      </c>
      <c r="G34" s="37">
        <f t="shared" si="2"/>
        <v>-3265389600</v>
      </c>
      <c r="H34" s="16">
        <v>13726112000</v>
      </c>
      <c r="I34" s="17">
        <v>15020616800</v>
      </c>
    </row>
    <row r="35" spans="1:9" s="28" customFormat="1" ht="36" customHeight="1" x14ac:dyDescent="0.25">
      <c r="A35" s="23" t="s">
        <v>72</v>
      </c>
      <c r="B35" s="26" t="s">
        <v>73</v>
      </c>
      <c r="C35" s="15">
        <v>2132357066.97</v>
      </c>
      <c r="D35" s="27">
        <v>2407173000</v>
      </c>
      <c r="E35" s="16">
        <v>2793515700</v>
      </c>
      <c r="F35" s="37">
        <f t="shared" si="1"/>
        <v>661158633.02999997</v>
      </c>
      <c r="G35" s="37">
        <f t="shared" si="2"/>
        <v>386342700</v>
      </c>
      <c r="H35" s="16">
        <v>2849952200</v>
      </c>
      <c r="I35" s="17">
        <v>3057613900</v>
      </c>
    </row>
    <row r="36" spans="1:9" s="28" customFormat="1" ht="24.75" customHeight="1" x14ac:dyDescent="0.25">
      <c r="A36" s="23" t="s">
        <v>74</v>
      </c>
      <c r="B36" s="26" t="s">
        <v>75</v>
      </c>
      <c r="C36" s="15">
        <v>1350826210.0699999</v>
      </c>
      <c r="D36" s="27">
        <v>1405537545</v>
      </c>
      <c r="E36" s="16">
        <v>1215271950</v>
      </c>
      <c r="F36" s="37">
        <f t="shared" si="1"/>
        <v>-135554260.06999993</v>
      </c>
      <c r="G36" s="37">
        <f t="shared" si="2"/>
        <v>-190265595</v>
      </c>
      <c r="H36" s="16">
        <v>1204180550</v>
      </c>
      <c r="I36" s="16">
        <v>1176424650</v>
      </c>
    </row>
    <row r="37" spans="1:9" s="28" customFormat="1" ht="36" customHeight="1" x14ac:dyDescent="0.25">
      <c r="A37" s="23" t="s">
        <v>76</v>
      </c>
      <c r="B37" s="26" t="s">
        <v>77</v>
      </c>
      <c r="C37" s="15">
        <v>183898148.81999999</v>
      </c>
      <c r="D37" s="27">
        <v>6551013.0999999996</v>
      </c>
      <c r="E37" s="16">
        <v>42211352.32</v>
      </c>
      <c r="F37" s="37">
        <f t="shared" si="1"/>
        <v>-141686796.5</v>
      </c>
      <c r="G37" s="37">
        <f t="shared" si="2"/>
        <v>35660339.219999999</v>
      </c>
      <c r="H37" s="16">
        <v>41787718.979999997</v>
      </c>
      <c r="I37" s="17">
        <v>0</v>
      </c>
    </row>
    <row r="38" spans="1:9" s="28" customFormat="1" ht="30" customHeight="1" x14ac:dyDescent="0.25">
      <c r="A38" s="23" t="s">
        <v>78</v>
      </c>
      <c r="B38" s="26" t="s">
        <v>79</v>
      </c>
      <c r="C38" s="15">
        <v>10512334</v>
      </c>
      <c r="D38" s="25">
        <v>18081624</v>
      </c>
      <c r="E38" s="16">
        <v>0</v>
      </c>
      <c r="F38" s="37">
        <f t="shared" si="1"/>
        <v>-10512334</v>
      </c>
      <c r="G38" s="37">
        <f t="shared" si="2"/>
        <v>-18081624</v>
      </c>
      <c r="H38" s="16">
        <v>0</v>
      </c>
      <c r="I38" s="17">
        <v>0</v>
      </c>
    </row>
    <row r="39" spans="1:9" s="28" customFormat="1" ht="30" customHeight="1" x14ac:dyDescent="0.25">
      <c r="A39" s="23" t="s">
        <v>80</v>
      </c>
      <c r="B39" s="26" t="s">
        <v>81</v>
      </c>
      <c r="C39" s="15">
        <v>0</v>
      </c>
      <c r="D39" s="25">
        <v>12159862.32</v>
      </c>
      <c r="E39" s="16">
        <v>0</v>
      </c>
      <c r="F39" s="37">
        <f t="shared" si="1"/>
        <v>0</v>
      </c>
      <c r="G39" s="37">
        <f t="shared" si="2"/>
        <v>-12159862.32</v>
      </c>
      <c r="H39" s="16">
        <v>0</v>
      </c>
      <c r="I39" s="17">
        <v>0</v>
      </c>
    </row>
    <row r="40" spans="1:9" s="28" customFormat="1" ht="81" customHeight="1" x14ac:dyDescent="0.25">
      <c r="A40" s="23" t="s">
        <v>82</v>
      </c>
      <c r="B40" s="26" t="s">
        <v>83</v>
      </c>
      <c r="C40" s="15">
        <v>367580856.64999998</v>
      </c>
      <c r="D40" s="25">
        <v>15913287.93</v>
      </c>
      <c r="E40" s="16">
        <v>0</v>
      </c>
      <c r="F40" s="37">
        <f t="shared" si="1"/>
        <v>-367580856.64999998</v>
      </c>
      <c r="G40" s="37">
        <f t="shared" si="2"/>
        <v>-15913287.93</v>
      </c>
      <c r="H40" s="16">
        <v>0</v>
      </c>
      <c r="I40" s="17">
        <v>0</v>
      </c>
    </row>
    <row r="41" spans="1:9" s="28" customFormat="1" ht="38.25" customHeight="1" x14ac:dyDescent="0.25">
      <c r="A41" s="23" t="s">
        <v>84</v>
      </c>
      <c r="B41" s="26" t="s">
        <v>85</v>
      </c>
      <c r="C41" s="15">
        <v>-55292049.579999998</v>
      </c>
      <c r="D41" s="25">
        <v>-138381095.56999999</v>
      </c>
      <c r="E41" s="16">
        <v>0</v>
      </c>
      <c r="F41" s="37">
        <f t="shared" si="1"/>
        <v>55292049.579999998</v>
      </c>
      <c r="G41" s="37">
        <f t="shared" si="2"/>
        <v>138381095.56999999</v>
      </c>
      <c r="H41" s="16">
        <v>0</v>
      </c>
      <c r="I41" s="16">
        <v>0</v>
      </c>
    </row>
    <row r="42" spans="1:9" x14ac:dyDescent="0.25">
      <c r="C42" s="22"/>
    </row>
    <row r="43" spans="1:9" x14ac:dyDescent="0.25">
      <c r="C43" s="22"/>
    </row>
    <row r="44" spans="1:9" x14ac:dyDescent="0.25">
      <c r="C44" s="22"/>
    </row>
    <row r="45" spans="1:9" x14ac:dyDescent="0.25">
      <c r="C45" s="22"/>
      <c r="D45" s="18"/>
    </row>
    <row r="46" spans="1:9" x14ac:dyDescent="0.25">
      <c r="C46" s="22"/>
    </row>
  </sheetData>
  <autoFilter ref="A3:I30"/>
  <mergeCells count="2">
    <mergeCell ref="A1:I1"/>
    <mergeCell ref="A4:B4"/>
  </mergeCells>
  <pageMargins left="0.70866141732283472" right="0" top="0.43" bottom="0.31" header="0.2" footer="0.31496062992125984"/>
  <pageSetup paperSize="9" scale="5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data</vt:lpstr>
      <vt:lpstr>data!Заголовки_для_печати</vt:lpstr>
      <vt:lpstr>data!Область_печати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2025-10-31T13:17:44Z</cp:lastPrinted>
  <dcterms:created xsi:type="dcterms:W3CDTF">2025-10-31T11:18:56Z</dcterms:created>
  <dcterms:modified xsi:type="dcterms:W3CDTF">2025-10-31T13:18:32Z</dcterms:modified>
</cp:coreProperties>
</file>