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8" windowWidth="25824" windowHeight="12720"/>
  </bookViews>
  <sheets>
    <sheet name="Исходная база 2025-2027 доходы" sheetId="5" r:id="rId1"/>
    <sheet name="Исходная база 2025-2027 расходы" sheetId="6" r:id="rId2"/>
  </sheets>
  <definedNames>
    <definedName name="_xlnm._FilterDatabase" localSheetId="1" hidden="1">'Исходная база 2025-2027 расходы'!$A$6:$AM$40</definedName>
    <definedName name="_xlnm.Print_Titles" localSheetId="0">'Исходная база 2025-2027 доходы'!$A:$B,'Исходная база 2025-2027 доходы'!$3:$8</definedName>
    <definedName name="_xlnm.Print_Titles" localSheetId="1">'Исходная база 2025-2027 расходы'!$A:$B,'Исходная база 2025-2027 расходы'!$3:$8</definedName>
    <definedName name="_xlnm.Print_Area" localSheetId="0">'Исходная база 2025-2027 доходы'!$A$1:$AS$40</definedName>
    <definedName name="_xlnm.Print_Area" localSheetId="1">'Исходная база 2025-2027 расходы'!$A$1:$AM$40</definedName>
  </definedNames>
  <calcPr calcId="145621"/>
</workbook>
</file>

<file path=xl/calcChain.xml><?xml version="1.0" encoding="utf-8"?>
<calcChain xmlns="http://schemas.openxmlformats.org/spreadsheetml/2006/main">
  <c r="P10" i="5" l="1"/>
  <c r="P11" i="5"/>
  <c r="P12" i="5"/>
  <c r="P13" i="5"/>
  <c r="P14" i="5"/>
  <c r="P15" i="5"/>
  <c r="P16" i="5"/>
  <c r="P17" i="5"/>
  <c r="P18" i="5"/>
  <c r="P19" i="5"/>
  <c r="P20" i="5"/>
  <c r="P21" i="5"/>
  <c r="P22" i="5"/>
  <c r="P23" i="5"/>
  <c r="P24" i="5"/>
  <c r="P25" i="5"/>
  <c r="P26" i="5"/>
  <c r="P27" i="5"/>
  <c r="P28" i="5"/>
  <c r="P29" i="5"/>
  <c r="P30" i="5"/>
  <c r="P31" i="5"/>
  <c r="P32" i="5"/>
  <c r="P33" i="5"/>
  <c r="P34" i="5"/>
  <c r="P35" i="5"/>
  <c r="P36" i="5"/>
  <c r="P37" i="5"/>
  <c r="P38" i="5"/>
  <c r="P39" i="5"/>
  <c r="H10" i="5"/>
  <c r="H11" i="5"/>
  <c r="H12" i="5"/>
  <c r="H13" i="5"/>
  <c r="H14" i="5"/>
  <c r="H15" i="5"/>
  <c r="H16" i="5"/>
  <c r="H17" i="5"/>
  <c r="H18" i="5"/>
  <c r="H19" i="5"/>
  <c r="H20" i="5"/>
  <c r="H21" i="5"/>
  <c r="H22" i="5"/>
  <c r="H23" i="5"/>
  <c r="H24" i="5"/>
  <c r="H25" i="5"/>
  <c r="H26" i="5"/>
  <c r="H27" i="5"/>
  <c r="H28" i="5"/>
  <c r="H29" i="5"/>
  <c r="H30" i="5"/>
  <c r="H31" i="5"/>
  <c r="H32" i="5"/>
  <c r="H33" i="5"/>
  <c r="H34" i="5"/>
  <c r="H35" i="5"/>
  <c r="H36" i="5"/>
  <c r="H37" i="5"/>
  <c r="H38" i="5"/>
  <c r="H39" i="5"/>
  <c r="H9" i="5"/>
  <c r="J42" i="6" l="1"/>
  <c r="AM40" i="6" l="1"/>
  <c r="AL40" i="6"/>
  <c r="AK40" i="6"/>
  <c r="AI40" i="6"/>
  <c r="AH40" i="6"/>
  <c r="AG40" i="6"/>
  <c r="AF40" i="6"/>
  <c r="AE40" i="6"/>
  <c r="AD40" i="6"/>
  <c r="AC40" i="6"/>
  <c r="AB40" i="6"/>
  <c r="AA40" i="6"/>
  <c r="Z40" i="6"/>
  <c r="Y40" i="6"/>
  <c r="X40" i="6"/>
  <c r="W40" i="6"/>
  <c r="V40" i="6"/>
  <c r="U40" i="6"/>
  <c r="T40" i="6"/>
  <c r="S40" i="6"/>
  <c r="R40" i="6"/>
  <c r="Q40" i="6"/>
  <c r="P40" i="6"/>
  <c r="O40" i="6"/>
  <c r="N40" i="6"/>
  <c r="M40" i="6"/>
  <c r="L40" i="6"/>
  <c r="K40" i="6"/>
  <c r="J40" i="6"/>
  <c r="I40" i="6"/>
  <c r="H40" i="6"/>
  <c r="G40" i="6"/>
  <c r="F40" i="6"/>
  <c r="E40" i="6"/>
  <c r="D40" i="6"/>
  <c r="C40" i="6"/>
  <c r="AJ39" i="6"/>
  <c r="AJ38" i="6"/>
  <c r="AJ35" i="6"/>
  <c r="AJ32" i="6"/>
  <c r="AJ31" i="6"/>
  <c r="AJ30" i="6"/>
  <c r="AJ25" i="6"/>
  <c r="AJ23" i="6"/>
  <c r="AJ21" i="6"/>
  <c r="AJ19" i="6"/>
  <c r="AJ15" i="6"/>
  <c r="AJ11" i="6"/>
  <c r="AJ10" i="6"/>
  <c r="AJ9" i="6"/>
  <c r="D7" i="6"/>
  <c r="E7" i="6" s="1"/>
  <c r="F7" i="6" s="1"/>
  <c r="G7" i="6" s="1"/>
  <c r="H7" i="6" s="1"/>
  <c r="I7" i="6" s="1"/>
  <c r="J7" i="6" s="1"/>
  <c r="K7" i="6" s="1"/>
  <c r="L7" i="6" s="1"/>
  <c r="M7" i="6" s="1"/>
  <c r="N7" i="6" s="1"/>
  <c r="O7" i="6" s="1"/>
  <c r="P7" i="6" s="1"/>
  <c r="Q7" i="6" s="1"/>
  <c r="R7" i="6" s="1"/>
  <c r="S7" i="6" s="1"/>
  <c r="T7" i="6" s="1"/>
  <c r="U7" i="6" s="1"/>
  <c r="V7" i="6" s="1"/>
  <c r="W7" i="6" s="1"/>
  <c r="X7" i="6" s="1"/>
  <c r="Y7" i="6" s="1"/>
  <c r="Z7" i="6" s="1"/>
  <c r="AA7" i="6" s="1"/>
  <c r="AB7" i="6" s="1"/>
  <c r="AC7" i="6" s="1"/>
  <c r="AD7" i="6" s="1"/>
  <c r="AE7" i="6" s="1"/>
  <c r="AF7" i="6" s="1"/>
  <c r="AG7" i="6" s="1"/>
  <c r="AH7" i="6" s="1"/>
  <c r="AI7" i="6" s="1"/>
  <c r="AJ7" i="6" s="1"/>
  <c r="AK7" i="6" s="1"/>
  <c r="AL7" i="6" s="1"/>
  <c r="AM7" i="6" s="1"/>
  <c r="G3" i="6"/>
  <c r="J3" i="6" s="1"/>
  <c r="M3" i="6" s="1"/>
  <c r="P3" i="6" s="1"/>
  <c r="S3" i="6" s="1"/>
  <c r="V3" i="6" s="1"/>
  <c r="Y3" i="6" s="1"/>
  <c r="Z3" i="6" s="1"/>
  <c r="AC3" i="6" s="1"/>
  <c r="AF3" i="6" s="1"/>
  <c r="AI3" i="6" s="1"/>
  <c r="AJ3" i="6" s="1"/>
  <c r="AK3" i="6" s="1"/>
  <c r="AJ40" i="6" l="1"/>
  <c r="X25" i="5" l="1"/>
  <c r="N40" i="5"/>
  <c r="L26" i="5" l="1"/>
  <c r="L20" i="5"/>
  <c r="L15" i="5"/>
  <c r="J10" i="5"/>
  <c r="J11" i="5"/>
  <c r="J12" i="5"/>
  <c r="J13" i="5"/>
  <c r="J9" i="5"/>
  <c r="I10" i="5"/>
  <c r="I14" i="5"/>
  <c r="I15" i="5"/>
  <c r="I16" i="5"/>
  <c r="I17" i="5"/>
  <c r="I18" i="5"/>
  <c r="I19" i="5"/>
  <c r="I20" i="5"/>
  <c r="I22" i="5"/>
  <c r="I23" i="5"/>
  <c r="I24" i="5"/>
  <c r="I25" i="5"/>
  <c r="I26" i="5"/>
  <c r="I27" i="5"/>
  <c r="I28" i="5"/>
  <c r="I29" i="5"/>
  <c r="I30" i="5"/>
  <c r="I31" i="5"/>
  <c r="I32" i="5"/>
  <c r="I33" i="5"/>
  <c r="I34" i="5"/>
  <c r="I36" i="5"/>
  <c r="I37" i="5"/>
  <c r="I38" i="5"/>
  <c r="I39" i="5"/>
  <c r="AR7" i="5" l="1"/>
  <c r="AS7" i="5" s="1"/>
  <c r="AP39" i="5"/>
  <c r="AP38" i="5"/>
  <c r="AP37" i="5"/>
  <c r="AP36" i="5"/>
  <c r="AP35" i="5"/>
  <c r="AP34" i="5"/>
  <c r="AP33" i="5"/>
  <c r="AP32" i="5"/>
  <c r="AP31" i="5"/>
  <c r="AP30" i="5"/>
  <c r="AP29" i="5"/>
  <c r="AP28" i="5"/>
  <c r="AP27" i="5"/>
  <c r="AP26" i="5"/>
  <c r="AP25" i="5"/>
  <c r="AP24" i="5"/>
  <c r="AP23" i="5"/>
  <c r="AP22" i="5"/>
  <c r="AP21" i="5"/>
  <c r="AP20" i="5"/>
  <c r="AP19" i="5"/>
  <c r="AP18" i="5"/>
  <c r="AP17" i="5"/>
  <c r="AP16" i="5"/>
  <c r="AP15" i="5"/>
  <c r="AP14" i="5"/>
  <c r="AP13" i="5"/>
  <c r="AP12" i="5"/>
  <c r="AP11" i="5"/>
  <c r="AP10" i="5"/>
  <c r="AP9" i="5"/>
  <c r="AL39" i="5"/>
  <c r="AL38" i="5"/>
  <c r="AL37" i="5"/>
  <c r="AL36" i="5"/>
  <c r="AL35" i="5"/>
  <c r="AL34" i="5"/>
  <c r="AL33" i="5"/>
  <c r="AL32" i="5"/>
  <c r="AL31" i="5"/>
  <c r="AL30" i="5"/>
  <c r="AL29" i="5"/>
  <c r="AL28" i="5"/>
  <c r="AL27" i="5"/>
  <c r="AL26" i="5"/>
  <c r="AL25" i="5"/>
  <c r="AL24" i="5"/>
  <c r="AL23" i="5"/>
  <c r="AL22" i="5"/>
  <c r="AL21" i="5"/>
  <c r="AL20" i="5"/>
  <c r="AL19" i="5"/>
  <c r="AL18" i="5"/>
  <c r="AL17" i="5"/>
  <c r="AL16" i="5"/>
  <c r="AL15" i="5"/>
  <c r="AL14" i="5"/>
  <c r="AL13" i="5"/>
  <c r="AL12" i="5"/>
  <c r="AL11" i="5"/>
  <c r="AL10" i="5"/>
  <c r="AL9" i="5"/>
  <c r="AH39" i="5"/>
  <c r="AH38" i="5"/>
  <c r="AH37" i="5"/>
  <c r="AH36" i="5"/>
  <c r="AH35" i="5"/>
  <c r="AH34" i="5"/>
  <c r="AH33" i="5"/>
  <c r="AH32" i="5"/>
  <c r="AH31" i="5"/>
  <c r="AH30" i="5"/>
  <c r="AH29" i="5"/>
  <c r="AH28" i="5"/>
  <c r="AH27" i="5"/>
  <c r="AH26" i="5"/>
  <c r="AH25" i="5"/>
  <c r="AH24" i="5"/>
  <c r="AH23" i="5"/>
  <c r="AH22" i="5"/>
  <c r="AH21" i="5"/>
  <c r="AH20" i="5"/>
  <c r="AH19" i="5"/>
  <c r="AH18" i="5"/>
  <c r="AH17" i="5"/>
  <c r="AH16" i="5"/>
  <c r="AH15" i="5"/>
  <c r="AH14" i="5"/>
  <c r="AH13" i="5"/>
  <c r="AH12" i="5"/>
  <c r="AH11" i="5"/>
  <c r="AH10" i="5"/>
  <c r="AH9" i="5"/>
  <c r="AI40" i="5"/>
  <c r="AJ40" i="5"/>
  <c r="AK40" i="5"/>
  <c r="AM40" i="5"/>
  <c r="AN40" i="5"/>
  <c r="AO40" i="5"/>
  <c r="AQ40" i="5"/>
  <c r="AS40" i="5"/>
  <c r="AJ7" i="5"/>
  <c r="AK7" i="5" s="1"/>
  <c r="AN7" i="5" s="1"/>
  <c r="AO7" i="5" s="1"/>
  <c r="AG40" i="5"/>
  <c r="AF40" i="5"/>
  <c r="AE40" i="5"/>
  <c r="AD40" i="5"/>
  <c r="AC40" i="5"/>
  <c r="AB40" i="5"/>
  <c r="AA40" i="5"/>
  <c r="Z40" i="5"/>
  <c r="AC42" i="5" s="1"/>
  <c r="Y40" i="5"/>
  <c r="W40" i="5"/>
  <c r="V40" i="5"/>
  <c r="U40" i="5"/>
  <c r="S40" i="5"/>
  <c r="Q40" i="5"/>
  <c r="O40" i="5"/>
  <c r="M40" i="5"/>
  <c r="G40" i="5"/>
  <c r="F40" i="5"/>
  <c r="E40" i="5"/>
  <c r="D40" i="5"/>
  <c r="I13" i="5"/>
  <c r="I12" i="5"/>
  <c r="I11" i="5"/>
  <c r="I9" i="5"/>
  <c r="X39" i="5"/>
  <c r="X38" i="5"/>
  <c r="X37" i="5"/>
  <c r="X36" i="5"/>
  <c r="X35" i="5"/>
  <c r="X34" i="5"/>
  <c r="X33" i="5"/>
  <c r="X32" i="5"/>
  <c r="X31" i="5"/>
  <c r="X30" i="5"/>
  <c r="X29" i="5"/>
  <c r="X28" i="5"/>
  <c r="X27" i="5"/>
  <c r="X26" i="5"/>
  <c r="X24" i="5"/>
  <c r="X23" i="5"/>
  <c r="X22" i="5"/>
  <c r="X21" i="5"/>
  <c r="X20" i="5"/>
  <c r="X19" i="5"/>
  <c r="X18" i="5"/>
  <c r="X17" i="5"/>
  <c r="X16" i="5"/>
  <c r="X15" i="5"/>
  <c r="X14" i="5"/>
  <c r="X13" i="5"/>
  <c r="X12" i="5"/>
  <c r="X11" i="5"/>
  <c r="X10" i="5"/>
  <c r="X9" i="5"/>
  <c r="P9" i="5"/>
  <c r="T9" i="5"/>
  <c r="Z7" i="5"/>
  <c r="AA7" i="5" s="1"/>
  <c r="AB7" i="5" s="1"/>
  <c r="AC7" i="5" s="1"/>
  <c r="AD7" i="5" s="1"/>
  <c r="AE7" i="5" s="1"/>
  <c r="AF7" i="5" s="1"/>
  <c r="AG7" i="5" s="1"/>
  <c r="V7" i="5"/>
  <c r="W7" i="5" s="1"/>
  <c r="D7" i="5"/>
  <c r="E7" i="5" s="1"/>
  <c r="F7" i="5" s="1"/>
  <c r="G7" i="5" s="1"/>
  <c r="K7" i="5" s="1"/>
  <c r="L7" i="5" s="1"/>
  <c r="N7" i="5" s="1"/>
  <c r="O7" i="5" s="1"/>
  <c r="R7" i="5" s="1"/>
  <c r="S7" i="5" s="1"/>
  <c r="AB42" i="5" l="1"/>
  <c r="AD42" i="5"/>
  <c r="AP40" i="5"/>
  <c r="AL40" i="5"/>
  <c r="J21" i="5"/>
  <c r="I21" i="5"/>
  <c r="I35" i="5"/>
  <c r="J35" i="5"/>
  <c r="AH40" i="5"/>
  <c r="P40" i="5"/>
  <c r="H40" i="5"/>
  <c r="X40" i="5"/>
  <c r="R40" i="5"/>
  <c r="C40" i="5"/>
  <c r="T39" i="5"/>
  <c r="T38" i="5"/>
  <c r="T37" i="5"/>
  <c r="T36" i="5"/>
  <c r="T35" i="5"/>
  <c r="T34" i="5"/>
  <c r="T33" i="5"/>
  <c r="T32" i="5"/>
  <c r="T31" i="5"/>
  <c r="T30" i="5"/>
  <c r="T29" i="5"/>
  <c r="T28" i="5"/>
  <c r="T27" i="5"/>
  <c r="T26" i="5"/>
  <c r="T25" i="5"/>
  <c r="T24" i="5"/>
  <c r="T23" i="5"/>
  <c r="T22" i="5"/>
  <c r="T21" i="5"/>
  <c r="T20" i="5"/>
  <c r="T19" i="5"/>
  <c r="T18" i="5"/>
  <c r="T17" i="5"/>
  <c r="T16" i="5"/>
  <c r="T15" i="5"/>
  <c r="T14" i="5"/>
  <c r="T13" i="5"/>
  <c r="T12" i="5"/>
  <c r="T11" i="5"/>
  <c r="T10" i="5"/>
  <c r="AR40" i="5"/>
  <c r="T40" i="5" l="1"/>
</calcChain>
</file>

<file path=xl/sharedStrings.xml><?xml version="1.0" encoding="utf-8"?>
<sst xmlns="http://schemas.openxmlformats.org/spreadsheetml/2006/main" count="259" uniqueCount="125">
  <si>
    <t>Приложение 1</t>
  </si>
  <si>
    <t>Единица измерения: тыс.рублей</t>
  </si>
  <si>
    <t>№ п/п</t>
  </si>
  <si>
    <t>Наименование и статус муниципального образования Брянской области / показатель</t>
  </si>
  <si>
    <t>Налог на доходы физических лиц</t>
  </si>
  <si>
    <t>Единый сельскохозяйственный налог</t>
  </si>
  <si>
    <t>Налог, взимаемый в связи с применением патентной системы налогообложения</t>
  </si>
  <si>
    <t>Прогноз ФОТ муниципального округа, городского округа</t>
  </si>
  <si>
    <t>Прогноз ФОТ городских поселений</t>
  </si>
  <si>
    <t>Прогноз ФОТ сельских поселений</t>
  </si>
  <si>
    <t>Прогноз фонда оплаты труда</t>
  </si>
  <si>
    <t>№ столбца &amp; формула</t>
  </si>
  <si>
    <t>стат</t>
  </si>
  <si>
    <t>1</t>
  </si>
  <si>
    <t>Городской округ город Брянск</t>
  </si>
  <si>
    <t>2</t>
  </si>
  <si>
    <t>Городской округ город Клинцы</t>
  </si>
  <si>
    <t>3</t>
  </si>
  <si>
    <t xml:space="preserve">Новозыбковский городской округ </t>
  </si>
  <si>
    <t>4</t>
  </si>
  <si>
    <t xml:space="preserve">Сельцовский городской округ </t>
  </si>
  <si>
    <t>5</t>
  </si>
  <si>
    <t xml:space="preserve">Городской округ город Фокино </t>
  </si>
  <si>
    <t>6</t>
  </si>
  <si>
    <t xml:space="preserve">Брасовский муниципальный район </t>
  </si>
  <si>
    <t>7</t>
  </si>
  <si>
    <t xml:space="preserve">Брянский муниципальный район  </t>
  </si>
  <si>
    <t>8</t>
  </si>
  <si>
    <t xml:space="preserve">Выгоничский муниципальный район  </t>
  </si>
  <si>
    <t>9</t>
  </si>
  <si>
    <t xml:space="preserve">Гордеевский муниципальный район  </t>
  </si>
  <si>
    <t>10</t>
  </si>
  <si>
    <t xml:space="preserve">Дубровский муниципальный район </t>
  </si>
  <si>
    <t>11</t>
  </si>
  <si>
    <t xml:space="preserve">Дятьковский муниципальный район </t>
  </si>
  <si>
    <t>12</t>
  </si>
  <si>
    <t xml:space="preserve">Жирятинский муниципальный район </t>
  </si>
  <si>
    <t>13</t>
  </si>
  <si>
    <t>Жуковский муниципальный округ</t>
  </si>
  <si>
    <t>14</t>
  </si>
  <si>
    <t xml:space="preserve">Злынковский муниципальный район </t>
  </si>
  <si>
    <t>15</t>
  </si>
  <si>
    <t xml:space="preserve">Карачевский муниципальный район </t>
  </si>
  <si>
    <t>16</t>
  </si>
  <si>
    <t xml:space="preserve">Клетнянский муниципальный район </t>
  </si>
  <si>
    <t>17</t>
  </si>
  <si>
    <t xml:space="preserve">Климовский муниципальный район </t>
  </si>
  <si>
    <t>18</t>
  </si>
  <si>
    <t xml:space="preserve">Клинцовский муниципальный район </t>
  </si>
  <si>
    <t>19</t>
  </si>
  <si>
    <t xml:space="preserve">Комаричский муниципальный район </t>
  </si>
  <si>
    <t>20</t>
  </si>
  <si>
    <t xml:space="preserve">Красногорский муниципальный район </t>
  </si>
  <si>
    <t>21</t>
  </si>
  <si>
    <t xml:space="preserve">Мглинский муниципальный район </t>
  </si>
  <si>
    <t>22</t>
  </si>
  <si>
    <t xml:space="preserve">Навлинский муниципальный район </t>
  </si>
  <si>
    <t>23</t>
  </si>
  <si>
    <t xml:space="preserve">Погарский муниципальный район </t>
  </si>
  <si>
    <t>24</t>
  </si>
  <si>
    <t xml:space="preserve">Почепский муниципальный район </t>
  </si>
  <si>
    <t>25</t>
  </si>
  <si>
    <t xml:space="preserve">Рогнединский муниципальный район </t>
  </si>
  <si>
    <t>26</t>
  </si>
  <si>
    <t xml:space="preserve">Севский муниципальный район </t>
  </si>
  <si>
    <t>27</t>
  </si>
  <si>
    <t>Стародубский муниципальный округ</t>
  </si>
  <si>
    <t>28</t>
  </si>
  <si>
    <t xml:space="preserve">Суземский муниципальный район </t>
  </si>
  <si>
    <t>29</t>
  </si>
  <si>
    <t xml:space="preserve">Суражский муниципальный район </t>
  </si>
  <si>
    <t>30</t>
  </si>
  <si>
    <t xml:space="preserve">Трубчевский муниципальный район </t>
  </si>
  <si>
    <t>31</t>
  </si>
  <si>
    <t xml:space="preserve">Унечский муниципальный район </t>
  </si>
  <si>
    <t>ВСЕГО</t>
  </si>
  <si>
    <t>-</t>
  </si>
  <si>
    <t>Численность постоянного населения на 01.01.2024, чел.</t>
  </si>
  <si>
    <t>Доля налога в оценке ФОТ муниципального округа, городского округа (2024 год)</t>
  </si>
  <si>
    <t>Доля налога в оценке ФОТ городских поселений (2024 год)</t>
  </si>
  <si>
    <t>Доля налога в оценке ФОТ сельских поселений (2024 год)</t>
  </si>
  <si>
    <t>Показатели для согласования исходных данных при формировании межбюджетных отношений на 2025 год и на плановый период 2026 и 2027 годов</t>
  </si>
  <si>
    <t>Оценка ФОТ за 2024 год</t>
  </si>
  <si>
    <t>Оценка НДФЛ (контингент) за 2024 год</t>
  </si>
  <si>
    <t>2025 год</t>
  </si>
  <si>
    <t>2026 год</t>
  </si>
  <si>
    <t>2027 год</t>
  </si>
  <si>
    <t xml:space="preserve">Оценка ФОТ муниципального округа, городского округа за 2024 год  </t>
  </si>
  <si>
    <t xml:space="preserve">Оценка ФОТ городских поселений за 2024 год  </t>
  </si>
  <si>
    <t xml:space="preserve">Оценка ФОТ сельских поселений за 2024 год  </t>
  </si>
  <si>
    <t>2024 год</t>
  </si>
  <si>
    <t>Контингент НДФЛ с доходов, полученных физическими лицами, являющимися иностранными гражданами, осуществляющими трудовую деятельность на основании патента</t>
  </si>
  <si>
    <t>Контингент НДФЛ, за исключением НДФЛ по патенту, использованный в прогнозе областного бюджета [15% по БК РФ]</t>
  </si>
  <si>
    <t>Прогноз начислений на 2025 год</t>
  </si>
  <si>
    <t>Прогноз начислений на 2026 год</t>
  </si>
  <si>
    <t>6=3+4+5</t>
  </si>
  <si>
    <t>13=10+11+12</t>
  </si>
  <si>
    <t>17=14+15+16</t>
  </si>
  <si>
    <t>21=18+19+20</t>
  </si>
  <si>
    <t>Источник информации</t>
  </si>
  <si>
    <t>Данные ФНС</t>
  </si>
  <si>
    <t>Прогноз превышения доходов над расходами муниципального округа, городского округа</t>
  </si>
  <si>
    <t>Прогноз превышения доходов над расходами городских поселений</t>
  </si>
  <si>
    <t>Прогноз превышения доходов над расходами  сельских поселений</t>
  </si>
  <si>
    <t xml:space="preserve">Прогноз превышения доходов над расходами  </t>
  </si>
  <si>
    <t>31=28+29+30</t>
  </si>
  <si>
    <t>35=32+33+34</t>
  </si>
  <si>
    <t>39=36+37+38</t>
  </si>
  <si>
    <t>Прогноз начислений на 2027 год</t>
  </si>
  <si>
    <t>Приложение 2</t>
  </si>
  <si>
    <t>Численность детей, посещающих дошкольные образовательные организации, чел.</t>
  </si>
  <si>
    <t>Численность обучающихся в  общеобразовательных организациях, чел.</t>
  </si>
  <si>
    <t>Численность детей дошкольного возраста общеобразовательных организаций, чел.</t>
  </si>
  <si>
    <t>Количество школьных автобусов, оборудованных системой ГЛОНАСС, шт.</t>
  </si>
  <si>
    <t>Количество штатных единиц в хозяйственно-эксплуатационных группах по обслуживанию муниципальных образовательных организаций, шт.ед.</t>
  </si>
  <si>
    <t>Численность учащихся музыкальных, художественных школ и школ искусств, чел.</t>
  </si>
  <si>
    <t>Численность постоянного населения поселения, являющегося административным центром муниципального района, на 01.01.2024, чел.</t>
  </si>
  <si>
    <t>Численность участников лагерей с дневным пребыванием на базе учреждений образования, чел.</t>
  </si>
  <si>
    <t>Численность занимающихся в организациях, реализующих дополнительные общеразвивающие программы в области физической культуры и спорта, чел.</t>
  </si>
  <si>
    <t>Численность занимающихся в организациях, реализующих дополнительные образовательные программы спортивной подготовки, чел.</t>
  </si>
  <si>
    <t>Численность муниципальных организаций и учреждений, шт.</t>
  </si>
  <si>
    <t>Количество окон для приема посетителей МФЦ, шт. (норматив 1 окно на 5,0 тыс.чел., но не менее 5 окон)</t>
  </si>
  <si>
    <t>Плановый пробег по муниципальным маршрутам по регулируемым тарифам, тыс. км</t>
  </si>
  <si>
    <t>2025-2027</t>
  </si>
  <si>
    <r>
      <t xml:space="preserve">Численность обучающихся в общеобразовательных организациях из малообеспеченных </t>
    </r>
    <r>
      <rPr>
        <b/>
        <sz val="9"/>
        <rFont val="Times New Roman CYR"/>
        <charset val="204"/>
      </rPr>
      <t>(за исключением многодетных)</t>
    </r>
    <r>
      <rPr>
        <sz val="9"/>
        <rFont val="Times New Roman Cyr"/>
        <charset val="204"/>
      </rPr>
      <t>, чел.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</si>
</sst>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1" formatCode="_-* #,##0\ _₽_-;\-* #,##0\ _₽_-;_-* &quot;-&quot;\ _₽_-;_-@_-"/>
    <numFmt numFmtId="43" formatCode="_-* #,##0.00\ _₽_-;\-* #,##0.00\ _₽_-;_-* &quot;-&quot;??\ _₽_-;_-@_-"/>
    <numFmt numFmtId="164" formatCode="#,##0_ ;[Red]\-#,##0\ "/>
    <numFmt numFmtId="165" formatCode="0.0000"/>
    <numFmt numFmtId="166" formatCode="_-* #,##0.00_р_._-;\-* #,##0.00_р_._-;_-* &quot;-&quot;??_р_._-;_-@_-"/>
    <numFmt numFmtId="167" formatCode="#,##0.0_ ;[Red]\-#,##0.0\ "/>
    <numFmt numFmtId="168" formatCode="#,##0.00_ ;[Red]\-#,##0.00\ "/>
    <numFmt numFmtId="169" formatCode="#,##0.000_ ;[Red]\-#,##0.000\ "/>
  </numFmts>
  <fonts count="86" x14ac:knownFonts="1">
    <font>
      <sz val="10"/>
      <name val="Times New Roman Cy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name val="Times New Roman Cyr"/>
      <charset val="204"/>
    </font>
    <font>
      <i/>
      <u/>
      <sz val="10"/>
      <name val="Times New Roman Cyr"/>
      <charset val="204"/>
    </font>
    <font>
      <b/>
      <sz val="14"/>
      <name val="Garamond"/>
      <family val="1"/>
      <charset val="204"/>
    </font>
    <font>
      <i/>
      <sz val="10"/>
      <name val="Times New Roman Cyr"/>
      <charset val="204"/>
    </font>
    <font>
      <sz val="9"/>
      <name val="Times New Roman Cyr"/>
      <family val="1"/>
      <charset val="204"/>
    </font>
    <font>
      <sz val="9"/>
      <name val="Times New Roman"/>
      <family val="1"/>
      <charset val="204"/>
    </font>
    <font>
      <b/>
      <sz val="9"/>
      <name val="Times New Roman CYR"/>
      <charset val="204"/>
    </font>
    <font>
      <i/>
      <sz val="9"/>
      <name val="Times New Roman Cyr"/>
      <charset val="204"/>
    </font>
    <font>
      <i/>
      <sz val="9"/>
      <name val="Times New Roman Cyr"/>
      <family val="1"/>
      <charset val="204"/>
    </font>
    <font>
      <i/>
      <sz val="10"/>
      <name val="Times New Roman Cyr"/>
      <family val="1"/>
      <charset val="204"/>
    </font>
    <font>
      <sz val="10"/>
      <name val="Times New Roman Cyr"/>
    </font>
    <font>
      <sz val="12"/>
      <name val="Times New Roman Cyr"/>
      <charset val="204"/>
    </font>
    <font>
      <sz val="12"/>
      <color theme="1"/>
      <name val="Times New Roman Cyr"/>
      <family val="1"/>
      <charset val="204"/>
    </font>
    <font>
      <sz val="12"/>
      <color indexed="48"/>
      <name val="Times New Roman Cyr"/>
      <family val="1"/>
      <charset val="204"/>
    </font>
    <font>
      <sz val="12"/>
      <name val="Times New Roman Cyr"/>
      <family val="1"/>
      <charset val="204"/>
    </font>
    <font>
      <sz val="12"/>
      <color theme="1"/>
      <name val="Times New Roman Cyr"/>
      <charset val="204"/>
    </font>
    <font>
      <b/>
      <sz val="13"/>
      <color indexed="59"/>
      <name val="Times New Roman Cyr"/>
      <family val="1"/>
      <charset val="204"/>
    </font>
    <font>
      <b/>
      <sz val="12"/>
      <color indexed="59"/>
      <name val="Times New Roman Cyr"/>
      <family val="1"/>
      <charset val="204"/>
    </font>
    <font>
      <b/>
      <sz val="10"/>
      <name val="Times New Roman CYR"/>
      <charset val="204"/>
    </font>
    <font>
      <b/>
      <sz val="14"/>
      <color rgb="FFFF0000"/>
      <name val="Times New Roman Cyr"/>
      <charset val="204"/>
    </font>
    <font>
      <b/>
      <sz val="18"/>
      <color rgb="FFFF0000"/>
      <name val="Times New Roman Cyr"/>
      <charset val="204"/>
    </font>
    <font>
      <sz val="11"/>
      <name val="Calibri"/>
      <family val="2"/>
      <scheme val="minor"/>
    </font>
    <font>
      <sz val="10"/>
      <color rgb="FF000000"/>
      <name val="Arial Cyr"/>
      <family val="2"/>
    </font>
    <font>
      <sz val="10"/>
      <color rgb="FF000000"/>
      <name val="Arial Cyr"/>
    </font>
    <font>
      <sz val="8"/>
      <color rgb="FF000000"/>
      <name val="Arial Cyr"/>
      <family val="2"/>
    </font>
    <font>
      <sz val="8"/>
      <color rgb="FF000000"/>
      <name val="Arial Cyr"/>
    </font>
    <font>
      <b/>
      <sz val="14"/>
      <color rgb="FF000000"/>
      <name val="Arial Cyr"/>
      <family val="2"/>
    </font>
    <font>
      <b/>
      <sz val="14"/>
      <color rgb="FF000000"/>
      <name val="Arial Cyr"/>
    </font>
    <font>
      <sz val="10"/>
      <color rgb="FFFFFFFF"/>
      <name val="Arial Cyr"/>
      <family val="2"/>
    </font>
    <font>
      <sz val="10"/>
      <color rgb="FFFFFFFF"/>
      <name val="Arial Cyr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9"/>
      <name val="Arial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8"/>
      <color theme="3"/>
      <name val="Cambria"/>
      <family val="2"/>
      <charset val="204"/>
      <scheme val="major"/>
    </font>
    <font>
      <sz val="11"/>
      <color indexed="60"/>
      <name val="Calibri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1"/>
      <name val="Calibri"/>
      <family val="2"/>
    </font>
    <font>
      <sz val="11"/>
      <color rgb="FF000000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9"/>
      <name val="Times New Roman Cyr"/>
      <charset val="204"/>
    </font>
    <font>
      <sz val="10"/>
      <color rgb="FF000000"/>
      <name val="Arial"/>
      <family val="2"/>
      <charset val="204"/>
    </font>
    <font>
      <sz val="10"/>
      <name val="Arial"/>
    </font>
    <font>
      <sz val="11"/>
      <color rgb="FF000000"/>
      <name val="Calibri"/>
      <family val="2"/>
      <charset val="204"/>
    </font>
    <font>
      <b/>
      <sz val="8"/>
      <name val="Times New Roman"/>
      <family val="1"/>
      <charset val="204"/>
    </font>
    <font>
      <sz val="8"/>
      <name val="Times New Roman Cyr"/>
      <charset val="204"/>
    </font>
    <font>
      <sz val="12"/>
      <color rgb="FF0070C0"/>
      <name val="Times New Roman Cyr"/>
      <charset val="204"/>
    </font>
    <font>
      <sz val="10"/>
      <name val="Times New Roman Cyr"/>
      <family val="1"/>
      <charset val="204"/>
    </font>
  </fonts>
  <fills count="5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EBFCE4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C0C0C0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3"/>
      </patternFill>
    </fill>
    <fill>
      <patternFill patternType="solid">
        <fgColor indexed="4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65"/>
        <bgColor indexed="64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rgb="FF92D050"/>
        <bgColor rgb="FF81D41A"/>
      </patternFill>
    </fill>
    <fill>
      <patternFill patternType="solid">
        <fgColor rgb="FFFFC000"/>
        <bgColor indexed="64"/>
      </patternFill>
    </fill>
  </fills>
  <borders count="10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732">
    <xf numFmtId="0" fontId="0" fillId="0" borderId="0"/>
    <xf numFmtId="0" fontId="7" fillId="0" borderId="0" applyNumberFormat="0" applyFill="0" applyBorder="0" applyAlignment="0" applyProtection="0"/>
    <xf numFmtId="0" fontId="8" fillId="0" borderId="1" applyNumberFormat="0" applyFill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4" applyNumberFormat="0" applyAlignment="0" applyProtection="0"/>
    <xf numFmtId="0" fontId="15" fillId="6" borderId="5" applyNumberFormat="0" applyAlignment="0" applyProtection="0"/>
    <xf numFmtId="0" fontId="16" fillId="6" borderId="4" applyNumberFormat="0" applyAlignment="0" applyProtection="0"/>
    <xf numFmtId="0" fontId="17" fillId="0" borderId="6" applyNumberFormat="0" applyFill="0" applyAlignment="0" applyProtection="0"/>
    <xf numFmtId="0" fontId="18" fillId="7" borderId="7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9" borderId="0" applyNumberFormat="0" applyBorder="0" applyAlignment="0" applyProtection="0"/>
    <xf numFmtId="0" fontId="22" fillId="12" borderId="0" applyNumberFormat="0" applyBorder="0" applyAlignment="0" applyProtection="0"/>
    <xf numFmtId="0" fontId="22" fillId="13" borderId="0" applyNumberFormat="0" applyBorder="0" applyAlignment="0" applyProtection="0"/>
    <xf numFmtId="0" fontId="22" fillId="16" borderId="0" applyNumberFormat="0" applyBorder="0" applyAlignment="0" applyProtection="0"/>
    <xf numFmtId="0" fontId="22" fillId="17" borderId="0" applyNumberFormat="0" applyBorder="0" applyAlignment="0" applyProtection="0"/>
    <xf numFmtId="0" fontId="22" fillId="20" borderId="0" applyNumberFormat="0" applyBorder="0" applyAlignment="0" applyProtection="0"/>
    <xf numFmtId="0" fontId="22" fillId="21" borderId="0" applyNumberFormat="0" applyBorder="0" applyAlignment="0" applyProtection="0"/>
    <xf numFmtId="0" fontId="22" fillId="24" borderId="0" applyNumberFormat="0" applyBorder="0" applyAlignment="0" applyProtection="0"/>
    <xf numFmtId="0" fontId="22" fillId="25" borderId="0" applyNumberFormat="0" applyBorder="0" applyAlignment="0" applyProtection="0"/>
    <xf numFmtId="0" fontId="22" fillId="28" borderId="0" applyNumberFormat="0" applyBorder="0" applyAlignment="0" applyProtection="0"/>
    <xf numFmtId="0" fontId="22" fillId="29" borderId="0" applyNumberFormat="0" applyBorder="0" applyAlignment="0" applyProtection="0"/>
    <xf numFmtId="0" fontId="22" fillId="32" borderId="0" applyNumberFormat="0" applyBorder="0" applyAlignment="0" applyProtection="0"/>
    <xf numFmtId="0" fontId="23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44" fillId="0" borderId="0"/>
    <xf numFmtId="0" fontId="44" fillId="0" borderId="0"/>
    <xf numFmtId="0" fontId="45" fillId="0" borderId="0"/>
    <xf numFmtId="0" fontId="46" fillId="0" borderId="0"/>
    <xf numFmtId="0" fontId="45" fillId="0" borderId="0"/>
    <xf numFmtId="0" fontId="46" fillId="0" borderId="0"/>
    <xf numFmtId="0" fontId="44" fillId="0" borderId="0"/>
    <xf numFmtId="0" fontId="45" fillId="36" borderId="0"/>
    <xf numFmtId="0" fontId="46" fillId="36" borderId="0"/>
    <xf numFmtId="49" fontId="47" fillId="36" borderId="0">
      <alignment shrinkToFit="1"/>
    </xf>
    <xf numFmtId="49" fontId="48" fillId="36" borderId="0">
      <alignment shrinkToFit="1"/>
    </xf>
    <xf numFmtId="0" fontId="45" fillId="0" borderId="0">
      <alignment horizontal="left" wrapText="1"/>
    </xf>
    <xf numFmtId="0" fontId="46" fillId="0" borderId="0">
      <alignment horizontal="left" wrapText="1"/>
    </xf>
    <xf numFmtId="0" fontId="45" fillId="0" borderId="0"/>
    <xf numFmtId="0" fontId="46" fillId="0" borderId="0"/>
    <xf numFmtId="49" fontId="47" fillId="0" borderId="0">
      <alignment shrinkToFit="1"/>
    </xf>
    <xf numFmtId="49" fontId="48" fillId="0" borderId="0">
      <alignment shrinkToFit="1"/>
    </xf>
    <xf numFmtId="0" fontId="49" fillId="0" borderId="0">
      <alignment horizontal="center" wrapText="1"/>
    </xf>
    <xf numFmtId="0" fontId="50" fillId="0" borderId="0">
      <alignment horizontal="center" wrapText="1"/>
    </xf>
    <xf numFmtId="0" fontId="45" fillId="0" borderId="0">
      <alignment horizontal="left"/>
    </xf>
    <xf numFmtId="0" fontId="46" fillId="0" borderId="0">
      <alignment horizontal="left"/>
    </xf>
    <xf numFmtId="0" fontId="45" fillId="0" borderId="11">
      <alignment horizontal="right" shrinkToFit="1"/>
    </xf>
    <xf numFmtId="0" fontId="46" fillId="0" borderId="11">
      <alignment horizontal="right" shrinkToFit="1"/>
    </xf>
    <xf numFmtId="0" fontId="45" fillId="0" borderId="0">
      <alignment shrinkToFit="1"/>
    </xf>
    <xf numFmtId="0" fontId="46" fillId="0" borderId="0">
      <alignment shrinkToFit="1"/>
    </xf>
    <xf numFmtId="0" fontId="45" fillId="0" borderId="12">
      <alignment horizontal="center" vertical="center" wrapText="1"/>
    </xf>
    <xf numFmtId="0" fontId="46" fillId="0" borderId="12">
      <alignment horizontal="center" vertical="center" wrapText="1"/>
    </xf>
    <xf numFmtId="0" fontId="45" fillId="0" borderId="13">
      <alignment horizontal="center" vertical="center" wrapText="1"/>
    </xf>
    <xf numFmtId="0" fontId="46" fillId="0" borderId="13">
      <alignment horizontal="center" vertical="center" wrapText="1"/>
    </xf>
    <xf numFmtId="0" fontId="45" fillId="0" borderId="14"/>
    <xf numFmtId="0" fontId="46" fillId="0" borderId="14"/>
    <xf numFmtId="0" fontId="45" fillId="0" borderId="15">
      <alignment horizontal="center" vertical="center" wrapText="1"/>
    </xf>
    <xf numFmtId="0" fontId="46" fillId="0" borderId="15">
      <alignment horizontal="center" vertical="center" wrapText="1"/>
    </xf>
    <xf numFmtId="0" fontId="45" fillId="36" borderId="16"/>
    <xf numFmtId="0" fontId="46" fillId="36" borderId="16"/>
    <xf numFmtId="4" fontId="45" fillId="0" borderId="13">
      <alignment horizontal="right" vertical="top" shrinkToFit="1"/>
    </xf>
    <xf numFmtId="0" fontId="45" fillId="36" borderId="11"/>
    <xf numFmtId="0" fontId="46" fillId="36" borderId="11"/>
    <xf numFmtId="0" fontId="45" fillId="0" borderId="13">
      <alignment vertical="top" wrapText="1"/>
    </xf>
    <xf numFmtId="0" fontId="46" fillId="0" borderId="13">
      <alignment vertical="top" wrapText="1"/>
    </xf>
    <xf numFmtId="4" fontId="45" fillId="0" borderId="13">
      <alignment horizontal="right" vertical="top" shrinkToFit="1"/>
    </xf>
    <xf numFmtId="4" fontId="46" fillId="0" borderId="13">
      <alignment horizontal="right" vertical="top" shrinkToFit="1"/>
    </xf>
    <xf numFmtId="0" fontId="45" fillId="0" borderId="14">
      <alignment vertical="top"/>
    </xf>
    <xf numFmtId="0" fontId="46" fillId="0" borderId="14">
      <alignment vertical="top"/>
    </xf>
    <xf numFmtId="0" fontId="45" fillId="0" borderId="0">
      <alignment vertical="top"/>
    </xf>
    <xf numFmtId="0" fontId="46" fillId="0" borderId="0">
      <alignment vertical="top"/>
    </xf>
    <xf numFmtId="0" fontId="45" fillId="0" borderId="0">
      <alignment horizontal="right" vertical="top" shrinkToFit="1"/>
    </xf>
    <xf numFmtId="0" fontId="46" fillId="0" borderId="0">
      <alignment horizontal="right" vertical="top" shrinkToFit="1"/>
    </xf>
    <xf numFmtId="0" fontId="51" fillId="0" borderId="0"/>
    <xf numFmtId="0" fontId="52" fillId="0" borderId="0"/>
    <xf numFmtId="0" fontId="45" fillId="0" borderId="0">
      <alignment wrapText="1"/>
    </xf>
    <xf numFmtId="0" fontId="46" fillId="0" borderId="0">
      <alignment wrapText="1"/>
    </xf>
    <xf numFmtId="0" fontId="53" fillId="37" borderId="0" applyNumberFormat="0" applyBorder="0" applyAlignment="0" applyProtection="0"/>
    <xf numFmtId="0" fontId="53" fillId="38" borderId="0" applyNumberFormat="0" applyBorder="0" applyAlignment="0" applyProtection="0"/>
    <xf numFmtId="0" fontId="53" fillId="39" borderId="0" applyNumberFormat="0" applyBorder="0" applyAlignment="0" applyProtection="0"/>
    <xf numFmtId="0" fontId="53" fillId="40" borderId="0" applyNumberFormat="0" applyBorder="0" applyAlignment="0" applyProtection="0"/>
    <xf numFmtId="0" fontId="53" fillId="41" borderId="0" applyNumberFormat="0" applyBorder="0" applyAlignment="0" applyProtection="0"/>
    <xf numFmtId="0" fontId="53" fillId="42" borderId="0" applyNumberFormat="0" applyBorder="0" applyAlignment="0" applyProtection="0"/>
    <xf numFmtId="0" fontId="54" fillId="43" borderId="17" applyNumberFormat="0" applyAlignment="0" applyProtection="0"/>
    <xf numFmtId="0" fontId="55" fillId="44" borderId="18" applyNumberFormat="0" applyAlignment="0" applyProtection="0"/>
    <xf numFmtId="0" fontId="56" fillId="44" borderId="17" applyNumberFormat="0" applyAlignment="0" applyProtection="0"/>
    <xf numFmtId="0" fontId="57" fillId="0" borderId="19" applyNumberFormat="0" applyFill="0" applyAlignment="0" applyProtection="0"/>
    <xf numFmtId="0" fontId="58" fillId="0" borderId="20" applyNumberFormat="0" applyFill="0" applyAlignment="0" applyProtection="0"/>
    <xf numFmtId="0" fontId="59" fillId="0" borderId="21" applyNumberFormat="0" applyFill="0" applyAlignment="0" applyProtection="0"/>
    <xf numFmtId="0" fontId="59" fillId="0" borderId="0" applyNumberFormat="0" applyFill="0" applyBorder="0" applyAlignment="0" applyProtection="0"/>
    <xf numFmtId="49" fontId="60" fillId="0" borderId="10" applyNumberFormat="0">
      <alignment horizontal="center" vertical="center" wrapText="1"/>
    </xf>
    <xf numFmtId="0" fontId="61" fillId="0" borderId="22" applyNumberFormat="0" applyFill="0" applyAlignment="0" applyProtection="0"/>
    <xf numFmtId="0" fontId="62" fillId="45" borderId="23" applyNumberFormat="0" applyAlignment="0" applyProtection="0"/>
    <xf numFmtId="0" fontId="63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5" fillId="46" borderId="0" applyNumberFormat="0" applyBorder="0" applyAlignment="0" applyProtection="0"/>
    <xf numFmtId="0" fontId="66" fillId="47" borderId="0"/>
    <xf numFmtId="0" fontId="66" fillId="47" borderId="0"/>
    <xf numFmtId="0" fontId="66" fillId="47" borderId="0"/>
    <xf numFmtId="0" fontId="66" fillId="47" borderId="0"/>
    <xf numFmtId="0" fontId="66" fillId="47" borderId="0"/>
    <xf numFmtId="0" fontId="66" fillId="47" borderId="0"/>
    <xf numFmtId="0" fontId="66" fillId="47" borderId="0"/>
    <xf numFmtId="0" fontId="66" fillId="47" borderId="0"/>
    <xf numFmtId="0" fontId="66" fillId="47" borderId="0"/>
    <xf numFmtId="0" fontId="66" fillId="47" borderId="0"/>
    <xf numFmtId="0" fontId="66" fillId="47" borderId="0"/>
    <xf numFmtId="0" fontId="66" fillId="47" borderId="0"/>
    <xf numFmtId="0" fontId="66" fillId="47" borderId="0"/>
    <xf numFmtId="0" fontId="66" fillId="47" borderId="0"/>
    <xf numFmtId="0" fontId="66" fillId="47" borderId="0"/>
    <xf numFmtId="0" fontId="66" fillId="47" borderId="0"/>
    <xf numFmtId="0" fontId="66" fillId="47" borderId="0"/>
    <xf numFmtId="0" fontId="66" fillId="47" borderId="0"/>
    <xf numFmtId="0" fontId="66" fillId="47" borderId="0"/>
    <xf numFmtId="0" fontId="66" fillId="47" borderId="0"/>
    <xf numFmtId="0" fontId="66" fillId="47" borderId="0"/>
    <xf numFmtId="0" fontId="66" fillId="47" borderId="0"/>
    <xf numFmtId="0" fontId="66" fillId="47" borderId="0"/>
    <xf numFmtId="0" fontId="66" fillId="47" borderId="0"/>
    <xf numFmtId="0" fontId="66" fillId="47" borderId="0"/>
    <xf numFmtId="0" fontId="66" fillId="47" borderId="0"/>
    <xf numFmtId="0" fontId="66" fillId="47" borderId="0"/>
    <xf numFmtId="0" fontId="66" fillId="47" borderId="0"/>
    <xf numFmtId="0" fontId="66" fillId="47" borderId="0"/>
    <xf numFmtId="0" fontId="66" fillId="47" borderId="0"/>
    <xf numFmtId="0" fontId="66" fillId="47" borderId="0"/>
    <xf numFmtId="0" fontId="66" fillId="47" borderId="0"/>
    <xf numFmtId="0" fontId="66" fillId="47" borderId="0"/>
    <xf numFmtId="0" fontId="66" fillId="47" borderId="0"/>
    <xf numFmtId="0" fontId="66" fillId="47" borderId="0"/>
    <xf numFmtId="0" fontId="66" fillId="47" borderId="0"/>
    <xf numFmtId="0" fontId="66" fillId="47" borderId="0"/>
    <xf numFmtId="0" fontId="66" fillId="47" borderId="0"/>
    <xf numFmtId="0" fontId="66" fillId="47" borderId="0"/>
    <xf numFmtId="0" fontId="66" fillId="47" borderId="0"/>
    <xf numFmtId="0" fontId="66" fillId="47" borderId="0"/>
    <xf numFmtId="0" fontId="66" fillId="47" borderId="0"/>
    <xf numFmtId="0" fontId="66" fillId="47" borderId="0"/>
    <xf numFmtId="0" fontId="66" fillId="47" borderId="0"/>
    <xf numFmtId="0" fontId="66" fillId="47" borderId="0"/>
    <xf numFmtId="0" fontId="66" fillId="47" borderId="0"/>
    <xf numFmtId="0" fontId="66" fillId="47" borderId="0"/>
    <xf numFmtId="0" fontId="66" fillId="47" borderId="0"/>
    <xf numFmtId="0" fontId="66" fillId="47" borderId="0"/>
    <xf numFmtId="0" fontId="66" fillId="47" borderId="0"/>
    <xf numFmtId="0" fontId="66" fillId="47" borderId="0"/>
    <xf numFmtId="0" fontId="66" fillId="47" borderId="0"/>
    <xf numFmtId="0" fontId="66" fillId="47" borderId="0"/>
    <xf numFmtId="0" fontId="66" fillId="47" borderId="0"/>
    <xf numFmtId="0" fontId="66" fillId="47" borderId="0"/>
    <xf numFmtId="0" fontId="66" fillId="47" borderId="0"/>
    <xf numFmtId="0" fontId="66" fillId="47" borderId="0"/>
    <xf numFmtId="0" fontId="66" fillId="47" borderId="0"/>
    <xf numFmtId="0" fontId="66" fillId="47" borderId="0"/>
    <xf numFmtId="0" fontId="66" fillId="47" borderId="0"/>
    <xf numFmtId="0" fontId="66" fillId="47" borderId="0"/>
    <xf numFmtId="0" fontId="66" fillId="47" borderId="0"/>
    <xf numFmtId="0" fontId="66" fillId="47" borderId="0"/>
    <xf numFmtId="0" fontId="66" fillId="47" borderId="0"/>
    <xf numFmtId="0" fontId="66" fillId="47" borderId="0"/>
    <xf numFmtId="0" fontId="66" fillId="47" borderId="0"/>
    <xf numFmtId="0" fontId="66" fillId="47" borderId="0"/>
    <xf numFmtId="0" fontId="66" fillId="47" borderId="0"/>
    <xf numFmtId="0" fontId="66" fillId="47" borderId="0"/>
    <xf numFmtId="0" fontId="66" fillId="47" borderId="0"/>
    <xf numFmtId="0" fontId="66" fillId="47" borderId="0"/>
    <xf numFmtId="0" fontId="66" fillId="47" borderId="0"/>
    <xf numFmtId="0" fontId="66" fillId="47" borderId="0"/>
    <xf numFmtId="0" fontId="66" fillId="47" borderId="0"/>
    <xf numFmtId="0" fontId="66" fillId="47" borderId="0"/>
    <xf numFmtId="0" fontId="66" fillId="47" borderId="0"/>
    <xf numFmtId="0" fontId="66" fillId="47" borderId="0"/>
    <xf numFmtId="0" fontId="66" fillId="47" borderId="0"/>
    <xf numFmtId="0" fontId="66" fillId="47" borderId="0"/>
    <xf numFmtId="0" fontId="66" fillId="47" borderId="0"/>
    <xf numFmtId="0" fontId="66" fillId="47" borderId="0"/>
    <xf numFmtId="0" fontId="66" fillId="47" borderId="0"/>
    <xf numFmtId="0" fontId="66" fillId="47" borderId="0"/>
    <xf numFmtId="0" fontId="66" fillId="47" borderId="0"/>
    <xf numFmtId="0" fontId="66" fillId="47" borderId="0"/>
    <xf numFmtId="0" fontId="66" fillId="47" borderId="0"/>
    <xf numFmtId="0" fontId="66" fillId="47" borderId="0"/>
    <xf numFmtId="0" fontId="66" fillId="47" borderId="0"/>
    <xf numFmtId="0" fontId="66" fillId="47" borderId="0"/>
    <xf numFmtId="0" fontId="66" fillId="47" borderId="0"/>
    <xf numFmtId="0" fontId="66" fillId="47" borderId="0"/>
    <xf numFmtId="0" fontId="66" fillId="47" borderId="0"/>
    <xf numFmtId="0" fontId="66" fillId="47" borderId="0"/>
    <xf numFmtId="0" fontId="66" fillId="47" borderId="0"/>
    <xf numFmtId="0" fontId="66" fillId="47" borderId="0"/>
    <xf numFmtId="0" fontId="66" fillId="47" borderId="0"/>
    <xf numFmtId="0" fontId="66" fillId="47" borderId="0"/>
    <xf numFmtId="0" fontId="66" fillId="47" borderId="0"/>
    <xf numFmtId="0" fontId="66" fillId="47" borderId="0"/>
    <xf numFmtId="0" fontId="66" fillId="47" borderId="0"/>
    <xf numFmtId="0" fontId="66" fillId="47" borderId="0"/>
    <xf numFmtId="0" fontId="66" fillId="47" borderId="0"/>
    <xf numFmtId="0" fontId="66" fillId="47" borderId="0"/>
    <xf numFmtId="0" fontId="66" fillId="47" borderId="0"/>
    <xf numFmtId="0" fontId="66" fillId="47" borderId="0"/>
    <xf numFmtId="0" fontId="66" fillId="47" borderId="0"/>
    <xf numFmtId="0" fontId="66" fillId="47" borderId="0"/>
    <xf numFmtId="0" fontId="66" fillId="47" borderId="0"/>
    <xf numFmtId="0" fontId="66" fillId="47" borderId="0"/>
    <xf numFmtId="0" fontId="66" fillId="47" borderId="0"/>
    <xf numFmtId="0" fontId="6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6" fillId="47" borderId="0"/>
    <xf numFmtId="0" fontId="66" fillId="47" borderId="0"/>
    <xf numFmtId="0" fontId="66" fillId="47" borderId="0"/>
    <xf numFmtId="0" fontId="66" fillId="47" borderId="0"/>
    <xf numFmtId="0" fontId="66" fillId="47" borderId="0"/>
    <xf numFmtId="0" fontId="66" fillId="47" borderId="0"/>
    <xf numFmtId="0" fontId="66" fillId="47" borderId="0"/>
    <xf numFmtId="0" fontId="66" fillId="47" borderId="0"/>
    <xf numFmtId="0" fontId="66" fillId="47" borderId="0"/>
    <xf numFmtId="0" fontId="66" fillId="47" borderId="0"/>
    <xf numFmtId="0" fontId="66" fillId="47" borderId="0"/>
    <xf numFmtId="0" fontId="66" fillId="47" borderId="0"/>
    <xf numFmtId="0" fontId="66" fillId="47" borderId="0"/>
    <xf numFmtId="0" fontId="66" fillId="47" borderId="0"/>
    <xf numFmtId="0" fontId="66" fillId="47" borderId="0"/>
    <xf numFmtId="0" fontId="66" fillId="47" borderId="0"/>
    <xf numFmtId="0" fontId="66" fillId="47" borderId="0"/>
    <xf numFmtId="0" fontId="66" fillId="47" borderId="0"/>
    <xf numFmtId="0" fontId="66" fillId="47" borderId="0"/>
    <xf numFmtId="0" fontId="66" fillId="47" borderId="0"/>
    <xf numFmtId="0" fontId="66" fillId="47" borderId="0"/>
    <xf numFmtId="0" fontId="66" fillId="47" borderId="0"/>
    <xf numFmtId="0" fontId="66" fillId="47" borderId="0"/>
    <xf numFmtId="0" fontId="66" fillId="47" borderId="0"/>
    <xf numFmtId="0" fontId="66" fillId="47" borderId="0"/>
    <xf numFmtId="0" fontId="66" fillId="47" borderId="0"/>
    <xf numFmtId="0" fontId="66" fillId="47" borderId="0"/>
    <xf numFmtId="0" fontId="66" fillId="47" borderId="0"/>
    <xf numFmtId="0" fontId="66" fillId="47" borderId="0"/>
    <xf numFmtId="0" fontId="66" fillId="47" borderId="0"/>
    <xf numFmtId="0" fontId="66" fillId="47" borderId="0"/>
    <xf numFmtId="0" fontId="66" fillId="47" borderId="0"/>
    <xf numFmtId="0" fontId="66" fillId="47" borderId="0"/>
    <xf numFmtId="0" fontId="66" fillId="47" borderId="0"/>
    <xf numFmtId="0" fontId="66" fillId="47" borderId="0"/>
    <xf numFmtId="0" fontId="66" fillId="47" borderId="0"/>
    <xf numFmtId="0" fontId="66" fillId="47" borderId="0"/>
    <xf numFmtId="0" fontId="66" fillId="47" borderId="0"/>
    <xf numFmtId="0" fontId="66" fillId="47" borderId="0"/>
    <xf numFmtId="0" fontId="66" fillId="47" borderId="0"/>
    <xf numFmtId="0" fontId="66" fillId="47" borderId="0"/>
    <xf numFmtId="0" fontId="66" fillId="47" borderId="0"/>
    <xf numFmtId="0" fontId="66" fillId="47" borderId="0"/>
    <xf numFmtId="0" fontId="66" fillId="47" borderId="0"/>
    <xf numFmtId="0" fontId="66" fillId="47" borderId="0"/>
    <xf numFmtId="0" fontId="66" fillId="47" borderId="0"/>
    <xf numFmtId="0" fontId="66" fillId="47" borderId="0"/>
    <xf numFmtId="0" fontId="66" fillId="47" borderId="0"/>
    <xf numFmtId="0" fontId="66" fillId="47" borderId="0"/>
    <xf numFmtId="0" fontId="66" fillId="47" borderId="0"/>
    <xf numFmtId="0" fontId="66" fillId="47" borderId="0"/>
    <xf numFmtId="0" fontId="66" fillId="47" borderId="0"/>
    <xf numFmtId="0" fontId="66" fillId="47" borderId="0"/>
    <xf numFmtId="0" fontId="66" fillId="47" borderId="0"/>
    <xf numFmtId="0" fontId="66" fillId="47" borderId="0"/>
    <xf numFmtId="0" fontId="66" fillId="47" borderId="0"/>
    <xf numFmtId="0" fontId="66" fillId="47" borderId="0"/>
    <xf numFmtId="0" fontId="66" fillId="47" borderId="0"/>
    <xf numFmtId="0" fontId="66" fillId="47" borderId="0"/>
    <xf numFmtId="0" fontId="66" fillId="47" borderId="0"/>
    <xf numFmtId="0" fontId="66" fillId="47" borderId="0"/>
    <xf numFmtId="0" fontId="66" fillId="47" borderId="0"/>
    <xf numFmtId="0" fontId="66" fillId="47" borderId="0"/>
    <xf numFmtId="0" fontId="66" fillId="47" borderId="0"/>
    <xf numFmtId="0" fontId="66" fillId="47" borderId="0"/>
    <xf numFmtId="0" fontId="66" fillId="47" borderId="0"/>
    <xf numFmtId="0" fontId="66" fillId="47" borderId="0"/>
    <xf numFmtId="0" fontId="66" fillId="47" borderId="0"/>
    <xf numFmtId="0" fontId="66" fillId="47" borderId="0"/>
    <xf numFmtId="0" fontId="66" fillId="47" borderId="0"/>
    <xf numFmtId="0" fontId="66" fillId="47" borderId="0"/>
    <xf numFmtId="0" fontId="66" fillId="47" borderId="0"/>
    <xf numFmtId="0" fontId="66" fillId="47" borderId="0"/>
    <xf numFmtId="0" fontId="66" fillId="47" borderId="0"/>
    <xf numFmtId="0" fontId="66" fillId="47" borderId="0"/>
    <xf numFmtId="0" fontId="66" fillId="47" borderId="0"/>
    <xf numFmtId="0" fontId="66" fillId="47" borderId="0"/>
    <xf numFmtId="0" fontId="66" fillId="47" borderId="0"/>
    <xf numFmtId="0" fontId="66" fillId="47" borderId="0"/>
    <xf numFmtId="0" fontId="66" fillId="47" borderId="0"/>
    <xf numFmtId="0" fontId="66" fillId="47" borderId="0"/>
    <xf numFmtId="0" fontId="66" fillId="47" borderId="0"/>
    <xf numFmtId="0" fontId="66" fillId="47" borderId="0"/>
    <xf numFmtId="0" fontId="66" fillId="47" borderId="0"/>
    <xf numFmtId="0" fontId="66" fillId="47" borderId="0"/>
    <xf numFmtId="0" fontId="66" fillId="47" borderId="0"/>
    <xf numFmtId="0" fontId="66" fillId="47" borderId="0"/>
    <xf numFmtId="0" fontId="66" fillId="47" borderId="0"/>
    <xf numFmtId="0" fontId="66" fillId="47" borderId="0"/>
    <xf numFmtId="0" fontId="66" fillId="47" borderId="0"/>
    <xf numFmtId="0" fontId="66" fillId="47" borderId="0"/>
    <xf numFmtId="0" fontId="66" fillId="47" borderId="0"/>
    <xf numFmtId="0" fontId="66" fillId="47" borderId="0"/>
    <xf numFmtId="0" fontId="66" fillId="47" borderId="0"/>
    <xf numFmtId="0" fontId="66" fillId="47" borderId="0"/>
    <xf numFmtId="0" fontId="66" fillId="47" borderId="0"/>
    <xf numFmtId="0" fontId="66" fillId="47" borderId="0"/>
    <xf numFmtId="0" fontId="66" fillId="47" borderId="0"/>
    <xf numFmtId="0" fontId="66" fillId="47" borderId="0"/>
    <xf numFmtId="0" fontId="66" fillId="47" borderId="0"/>
    <xf numFmtId="0" fontId="66" fillId="47" borderId="0"/>
    <xf numFmtId="0" fontId="66" fillId="47" borderId="0"/>
    <xf numFmtId="0" fontId="66" fillId="47" borderId="0"/>
    <xf numFmtId="0" fontId="66" fillId="47" borderId="0"/>
    <xf numFmtId="0" fontId="66" fillId="47" borderId="0"/>
    <xf numFmtId="0" fontId="66" fillId="47" borderId="0"/>
    <xf numFmtId="0" fontId="66" fillId="47" borderId="0"/>
    <xf numFmtId="0" fontId="66" fillId="47" borderId="0"/>
    <xf numFmtId="0" fontId="66" fillId="47" borderId="0"/>
    <xf numFmtId="0" fontId="66" fillId="47" borderId="0"/>
    <xf numFmtId="0" fontId="6" fillId="0" borderId="0"/>
    <xf numFmtId="0" fontId="6" fillId="0" borderId="0"/>
    <xf numFmtId="0" fontId="6" fillId="0" borderId="0"/>
    <xf numFmtId="0" fontId="66" fillId="0" borderId="0"/>
    <xf numFmtId="0" fontId="6" fillId="0" borderId="0"/>
    <xf numFmtId="0" fontId="6" fillId="0" borderId="0"/>
    <xf numFmtId="0" fontId="66" fillId="47" borderId="0"/>
    <xf numFmtId="0" fontId="67" fillId="0" borderId="0"/>
    <xf numFmtId="0" fontId="6" fillId="0" borderId="0"/>
    <xf numFmtId="0" fontId="66" fillId="47" borderId="0"/>
    <xf numFmtId="0" fontId="66" fillId="47" borderId="0"/>
    <xf numFmtId="0" fontId="66" fillId="47" borderId="0"/>
    <xf numFmtId="0" fontId="66" fillId="47" borderId="0"/>
    <xf numFmtId="0" fontId="66" fillId="47" borderId="0"/>
    <xf numFmtId="0" fontId="66" fillId="47" borderId="0"/>
    <xf numFmtId="0" fontId="66" fillId="47" borderId="0"/>
    <xf numFmtId="0" fontId="66" fillId="47" borderId="0"/>
    <xf numFmtId="0" fontId="66" fillId="47" borderId="0"/>
    <xf numFmtId="0" fontId="66" fillId="47" borderId="0"/>
    <xf numFmtId="0" fontId="66" fillId="47" borderId="0"/>
    <xf numFmtId="0" fontId="66" fillId="47" borderId="0"/>
    <xf numFmtId="0" fontId="66" fillId="47" borderId="0"/>
    <xf numFmtId="0" fontId="66" fillId="47" borderId="0"/>
    <xf numFmtId="0" fontId="66" fillId="47" borderId="0"/>
    <xf numFmtId="0" fontId="66" fillId="47" borderId="0"/>
    <xf numFmtId="0" fontId="66" fillId="47" borderId="0"/>
    <xf numFmtId="0" fontId="66" fillId="47" borderId="0"/>
    <xf numFmtId="0" fontId="66" fillId="47" borderId="0"/>
    <xf numFmtId="0" fontId="66" fillId="47" borderId="0"/>
    <xf numFmtId="0" fontId="66" fillId="47" borderId="0"/>
    <xf numFmtId="0" fontId="66" fillId="47" borderId="0"/>
    <xf numFmtId="0" fontId="66" fillId="47" borderId="0"/>
    <xf numFmtId="0" fontId="66" fillId="47" borderId="0"/>
    <xf numFmtId="0" fontId="66" fillId="47" borderId="0"/>
    <xf numFmtId="0" fontId="66" fillId="47" borderId="0"/>
    <xf numFmtId="0" fontId="66" fillId="47" borderId="0"/>
    <xf numFmtId="0" fontId="66" fillId="47" borderId="0"/>
    <xf numFmtId="0" fontId="66" fillId="47" borderId="0"/>
    <xf numFmtId="0" fontId="66" fillId="47" borderId="0"/>
    <xf numFmtId="0" fontId="66" fillId="47" borderId="0"/>
    <xf numFmtId="0" fontId="66" fillId="47" borderId="0"/>
    <xf numFmtId="0" fontId="66" fillId="47" borderId="0"/>
    <xf numFmtId="0" fontId="66" fillId="47" borderId="0"/>
    <xf numFmtId="0" fontId="66" fillId="47" borderId="0"/>
    <xf numFmtId="0" fontId="66" fillId="47" borderId="0"/>
    <xf numFmtId="0" fontId="66" fillId="47" borderId="0"/>
    <xf numFmtId="0" fontId="66" fillId="47" borderId="0"/>
    <xf numFmtId="0" fontId="66" fillId="47" borderId="0"/>
    <xf numFmtId="0" fontId="66" fillId="47" borderId="0"/>
    <xf numFmtId="0" fontId="66" fillId="47" borderId="0"/>
    <xf numFmtId="0" fontId="66" fillId="47" borderId="0"/>
    <xf numFmtId="0" fontId="66" fillId="47" borderId="0"/>
    <xf numFmtId="0" fontId="66" fillId="47" borderId="0"/>
    <xf numFmtId="0" fontId="66" fillId="47" borderId="0"/>
    <xf numFmtId="0" fontId="66" fillId="47" borderId="0"/>
    <xf numFmtId="0" fontId="66" fillId="47" borderId="0"/>
    <xf numFmtId="0" fontId="66" fillId="47" borderId="0"/>
    <xf numFmtId="0" fontId="66" fillId="47" borderId="0"/>
    <xf numFmtId="0" fontId="66" fillId="47" borderId="0"/>
    <xf numFmtId="0" fontId="66" fillId="47" borderId="0"/>
    <xf numFmtId="0" fontId="66" fillId="47" borderId="0"/>
    <xf numFmtId="0" fontId="66" fillId="47" borderId="0"/>
    <xf numFmtId="0" fontId="66" fillId="47" borderId="0"/>
    <xf numFmtId="0" fontId="66" fillId="47" borderId="0"/>
    <xf numFmtId="0" fontId="66" fillId="47" borderId="0"/>
    <xf numFmtId="0" fontId="66" fillId="47" borderId="0"/>
    <xf numFmtId="0" fontId="66" fillId="47" borderId="0"/>
    <xf numFmtId="0" fontId="66" fillId="47" borderId="0"/>
    <xf numFmtId="0" fontId="66" fillId="47" borderId="0"/>
    <xf numFmtId="0" fontId="66" fillId="47" borderId="0"/>
    <xf numFmtId="0" fontId="66" fillId="47" borderId="0"/>
    <xf numFmtId="0" fontId="66" fillId="47" borderId="0"/>
    <xf numFmtId="0" fontId="66" fillId="47" borderId="0"/>
    <xf numFmtId="0" fontId="66" fillId="47" borderId="0"/>
    <xf numFmtId="0" fontId="66" fillId="47" borderId="0"/>
    <xf numFmtId="0" fontId="66" fillId="47" borderId="0"/>
    <xf numFmtId="0" fontId="66" fillId="47" borderId="0"/>
    <xf numFmtId="0" fontId="66" fillId="47" borderId="0"/>
    <xf numFmtId="0" fontId="66" fillId="47" borderId="0"/>
    <xf numFmtId="0" fontId="66" fillId="47" borderId="0"/>
    <xf numFmtId="0" fontId="66" fillId="47" borderId="0"/>
    <xf numFmtId="0" fontId="66" fillId="47" borderId="0"/>
    <xf numFmtId="0" fontId="66" fillId="47" borderId="0"/>
    <xf numFmtId="0" fontId="66" fillId="47" borderId="0"/>
    <xf numFmtId="0" fontId="66" fillId="47" borderId="0"/>
    <xf numFmtId="0" fontId="66" fillId="47" borderId="0"/>
    <xf numFmtId="0" fontId="66" fillId="47" borderId="0"/>
    <xf numFmtId="0" fontId="66" fillId="47" borderId="0"/>
    <xf numFmtId="0" fontId="66" fillId="47" borderId="0"/>
    <xf numFmtId="0" fontId="68" fillId="0" borderId="0"/>
    <xf numFmtId="0" fontId="69" fillId="0" borderId="0"/>
    <xf numFmtId="0" fontId="69" fillId="0" borderId="0"/>
    <xf numFmtId="0" fontId="69" fillId="0" borderId="0"/>
    <xf numFmtId="0" fontId="44" fillId="0" borderId="0"/>
    <xf numFmtId="0" fontId="70" fillId="0" borderId="0"/>
    <xf numFmtId="0" fontId="71" fillId="0" borderId="0"/>
    <xf numFmtId="0" fontId="69" fillId="0" borderId="0"/>
    <xf numFmtId="0" fontId="66" fillId="0" borderId="0"/>
    <xf numFmtId="0" fontId="66" fillId="47" borderId="0"/>
    <xf numFmtId="0" fontId="66" fillId="47" borderId="0"/>
    <xf numFmtId="0" fontId="33" fillId="0" borderId="0"/>
    <xf numFmtId="0" fontId="6" fillId="0" borderId="0"/>
    <xf numFmtId="0" fontId="6" fillId="0" borderId="0"/>
    <xf numFmtId="0" fontId="66" fillId="47" borderId="0"/>
    <xf numFmtId="0" fontId="66" fillId="47" borderId="0"/>
    <xf numFmtId="0" fontId="66" fillId="47" borderId="0"/>
    <xf numFmtId="0" fontId="66" fillId="47" borderId="0"/>
    <xf numFmtId="0" fontId="66" fillId="47" borderId="0"/>
    <xf numFmtId="0" fontId="66" fillId="47" borderId="0"/>
    <xf numFmtId="0" fontId="66" fillId="47" borderId="0"/>
    <xf numFmtId="0" fontId="66" fillId="47" borderId="0"/>
    <xf numFmtId="0" fontId="66" fillId="47" borderId="0"/>
    <xf numFmtId="0" fontId="66" fillId="47" borderId="0"/>
    <xf numFmtId="0" fontId="66" fillId="47" borderId="0"/>
    <xf numFmtId="0" fontId="66" fillId="47" borderId="0"/>
    <xf numFmtId="0" fontId="66" fillId="47" borderId="0"/>
    <xf numFmtId="0" fontId="66" fillId="47" borderId="0"/>
    <xf numFmtId="0" fontId="66" fillId="47" borderId="0"/>
    <xf numFmtId="0" fontId="66" fillId="47" borderId="0"/>
    <xf numFmtId="0" fontId="66" fillId="47" borderId="0"/>
    <xf numFmtId="0" fontId="66" fillId="47" borderId="0"/>
    <xf numFmtId="0" fontId="66" fillId="47" borderId="0"/>
    <xf numFmtId="0" fontId="66" fillId="47" borderId="0"/>
    <xf numFmtId="0" fontId="66" fillId="47" borderId="0"/>
    <xf numFmtId="0" fontId="66" fillId="47" borderId="0"/>
    <xf numFmtId="0" fontId="66" fillId="47" borderId="0"/>
    <xf numFmtId="0" fontId="66" fillId="47" borderId="0"/>
    <xf numFmtId="0" fontId="66" fillId="47" borderId="0"/>
    <xf numFmtId="0" fontId="66" fillId="47" borderId="0"/>
    <xf numFmtId="0" fontId="66" fillId="47" borderId="0"/>
    <xf numFmtId="0" fontId="66" fillId="47" borderId="0"/>
    <xf numFmtId="0" fontId="66" fillId="47" borderId="0"/>
    <xf numFmtId="0" fontId="66" fillId="47" borderId="0"/>
    <xf numFmtId="0" fontId="66" fillId="47" borderId="0"/>
    <xf numFmtId="0" fontId="66" fillId="47" borderId="0"/>
    <xf numFmtId="0" fontId="66" fillId="47" borderId="0"/>
    <xf numFmtId="0" fontId="66" fillId="47" borderId="0"/>
    <xf numFmtId="0" fontId="66" fillId="47" borderId="0"/>
    <xf numFmtId="0" fontId="66" fillId="47" borderId="0"/>
    <xf numFmtId="0" fontId="66" fillId="47" borderId="0"/>
    <xf numFmtId="0" fontId="66" fillId="47" borderId="0"/>
    <xf numFmtId="0" fontId="66" fillId="47" borderId="0"/>
    <xf numFmtId="0" fontId="66" fillId="47" borderId="0"/>
    <xf numFmtId="0" fontId="66" fillId="47" borderId="0"/>
    <xf numFmtId="0" fontId="66" fillId="47" borderId="0"/>
    <xf numFmtId="0" fontId="66" fillId="47" borderId="0"/>
    <xf numFmtId="0" fontId="66" fillId="47" borderId="0"/>
    <xf numFmtId="0" fontId="66" fillId="47" borderId="0"/>
    <xf numFmtId="0" fontId="66" fillId="47" borderId="0"/>
    <xf numFmtId="0" fontId="66" fillId="47" borderId="0"/>
    <xf numFmtId="0" fontId="66" fillId="47" borderId="0"/>
    <xf numFmtId="0" fontId="66" fillId="47" borderId="0"/>
    <xf numFmtId="0" fontId="66" fillId="47" borderId="0"/>
    <xf numFmtId="0" fontId="66" fillId="47" borderId="0"/>
    <xf numFmtId="0" fontId="66" fillId="47" borderId="0"/>
    <xf numFmtId="0" fontId="66" fillId="47" borderId="0"/>
    <xf numFmtId="0" fontId="66" fillId="47" borderId="0"/>
    <xf numFmtId="0" fontId="66" fillId="47" borderId="0"/>
    <xf numFmtId="0" fontId="66" fillId="47" borderId="0"/>
    <xf numFmtId="0" fontId="66" fillId="47" borderId="0"/>
    <xf numFmtId="0" fontId="66" fillId="47" borderId="0"/>
    <xf numFmtId="0" fontId="66" fillId="47" borderId="0"/>
    <xf numFmtId="0" fontId="66" fillId="47" borderId="0"/>
    <xf numFmtId="0" fontId="66" fillId="47" borderId="0"/>
    <xf numFmtId="0" fontId="66" fillId="47" borderId="0"/>
    <xf numFmtId="0" fontId="66" fillId="47" borderId="0"/>
    <xf numFmtId="0" fontId="66" fillId="47" borderId="0"/>
    <xf numFmtId="0" fontId="66" fillId="47" borderId="0"/>
    <xf numFmtId="0" fontId="66" fillId="47" borderId="0"/>
    <xf numFmtId="0" fontId="72" fillId="48" borderId="0" applyNumberFormat="0" applyBorder="0" applyAlignment="0" applyProtection="0"/>
    <xf numFmtId="0" fontId="73" fillId="0" borderId="0" applyNumberFormat="0" applyFill="0" applyBorder="0" applyAlignment="0" applyProtection="0"/>
    <xf numFmtId="0" fontId="6" fillId="8" borderId="8" applyNumberFormat="0" applyFont="0" applyAlignment="0" applyProtection="0"/>
    <xf numFmtId="0" fontId="6" fillId="8" borderId="8" applyNumberFormat="0" applyFont="0" applyAlignment="0" applyProtection="0"/>
    <xf numFmtId="0" fontId="6" fillId="8" borderId="8" applyNumberFormat="0" applyFont="0" applyAlignment="0" applyProtection="0"/>
    <xf numFmtId="0" fontId="6" fillId="8" borderId="8" applyNumberFormat="0" applyFont="0" applyAlignment="0" applyProtection="0"/>
    <xf numFmtId="0" fontId="6" fillId="8" borderId="8" applyNumberFormat="0" applyFont="0" applyAlignment="0" applyProtection="0"/>
    <xf numFmtId="0" fontId="6" fillId="8" borderId="8" applyNumberFormat="0" applyFont="0" applyAlignment="0" applyProtection="0"/>
    <xf numFmtId="0" fontId="6" fillId="8" borderId="8" applyNumberFormat="0" applyFont="0" applyAlignment="0" applyProtection="0"/>
    <xf numFmtId="0" fontId="6" fillId="8" borderId="8" applyNumberFormat="0" applyFont="0" applyAlignment="0" applyProtection="0"/>
    <xf numFmtId="0" fontId="6" fillId="8" borderId="8" applyNumberFormat="0" applyFont="0" applyAlignment="0" applyProtection="0"/>
    <xf numFmtId="0" fontId="6" fillId="8" borderId="8" applyNumberFormat="0" applyFont="0" applyAlignment="0" applyProtection="0"/>
    <xf numFmtId="0" fontId="74" fillId="8" borderId="8" applyNumberFormat="0" applyFont="0" applyAlignment="0" applyProtection="0"/>
    <xf numFmtId="0" fontId="6" fillId="8" borderId="8" applyNumberFormat="0" applyFont="0" applyAlignment="0" applyProtection="0"/>
    <xf numFmtId="0" fontId="6" fillId="8" borderId="8" applyNumberFormat="0" applyFont="0" applyAlignment="0" applyProtection="0"/>
    <xf numFmtId="0" fontId="66" fillId="49" borderId="24" applyNumberFormat="0" applyFont="0" applyAlignment="0" applyProtection="0"/>
    <xf numFmtId="9" fontId="66" fillId="0" borderId="0" applyFont="0" applyFill="0" applyBorder="0" applyAlignment="0" applyProtection="0"/>
    <xf numFmtId="0" fontId="75" fillId="0" borderId="25" applyNumberFormat="0" applyFill="0" applyAlignment="0" applyProtection="0"/>
    <xf numFmtId="0" fontId="76" fillId="0" borderId="0" applyNumberFormat="0" applyFill="0" applyBorder="0" applyAlignment="0" applyProtection="0"/>
    <xf numFmtId="41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0" fontId="77" fillId="50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166" fontId="33" fillId="0" borderId="0" applyFont="0" applyFill="0" applyBorder="0" applyAlignment="0" applyProtection="0"/>
    <xf numFmtId="0" fontId="5" fillId="0" borderId="0"/>
    <xf numFmtId="166" fontId="33" fillId="0" borderId="0" applyFont="0" applyFill="0" applyBorder="0" applyAlignment="0" applyProtection="0"/>
    <xf numFmtId="0" fontId="5" fillId="0" borderId="0"/>
    <xf numFmtId="0" fontId="5" fillId="8" borderId="8" applyNumberFormat="0" applyFont="0" applyAlignment="0" applyProtection="0"/>
    <xf numFmtId="0" fontId="5" fillId="0" borderId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8" borderId="8" applyNumberFormat="0" applyFont="0" applyAlignment="0" applyProtection="0"/>
    <xf numFmtId="0" fontId="5" fillId="0" borderId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8" borderId="8" applyNumberFormat="0" applyFont="0" applyAlignment="0" applyProtection="0"/>
    <xf numFmtId="0" fontId="5" fillId="0" borderId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8" borderId="8" applyNumberFormat="0" applyFont="0" applyAlignment="0" applyProtection="0"/>
    <xf numFmtId="0" fontId="5" fillId="10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22" borderId="0" applyNumberFormat="0" applyBorder="0" applyAlignment="0" applyProtection="0"/>
    <xf numFmtId="0" fontId="5" fillId="26" borderId="0" applyNumberFormat="0" applyBorder="0" applyAlignment="0" applyProtection="0"/>
    <xf numFmtId="0" fontId="5" fillId="30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9" borderId="0" applyNumberFormat="0" applyBorder="0" applyAlignment="0" applyProtection="0"/>
    <xf numFmtId="0" fontId="5" fillId="23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8" borderId="8" applyNumberFormat="0" applyFont="0" applyAlignment="0" applyProtection="0"/>
    <xf numFmtId="0" fontId="5" fillId="8" borderId="8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8" borderId="8" applyNumberFormat="0" applyFont="0" applyAlignment="0" applyProtection="0"/>
    <xf numFmtId="0" fontId="5" fillId="10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22" borderId="0" applyNumberFormat="0" applyBorder="0" applyAlignment="0" applyProtection="0"/>
    <xf numFmtId="0" fontId="5" fillId="26" borderId="0" applyNumberFormat="0" applyBorder="0" applyAlignment="0" applyProtection="0"/>
    <xf numFmtId="0" fontId="5" fillId="30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9" borderId="0" applyNumberFormat="0" applyBorder="0" applyAlignment="0" applyProtection="0"/>
    <xf numFmtId="0" fontId="5" fillId="23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8" borderId="8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8" borderId="8" applyNumberFormat="0" applyFont="0" applyAlignment="0" applyProtection="0"/>
    <xf numFmtId="0" fontId="5" fillId="10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22" borderId="0" applyNumberFormat="0" applyBorder="0" applyAlignment="0" applyProtection="0"/>
    <xf numFmtId="0" fontId="5" fillId="26" borderId="0" applyNumberFormat="0" applyBorder="0" applyAlignment="0" applyProtection="0"/>
    <xf numFmtId="0" fontId="5" fillId="30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9" borderId="0" applyNumberFormat="0" applyBorder="0" applyAlignment="0" applyProtection="0"/>
    <xf numFmtId="0" fontId="5" fillId="23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8" borderId="8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8" borderId="8" applyNumberFormat="0" applyFont="0" applyAlignment="0" applyProtection="0"/>
    <xf numFmtId="0" fontId="5" fillId="10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22" borderId="0" applyNumberFormat="0" applyBorder="0" applyAlignment="0" applyProtection="0"/>
    <xf numFmtId="0" fontId="5" fillId="26" borderId="0" applyNumberFormat="0" applyBorder="0" applyAlignment="0" applyProtection="0"/>
    <xf numFmtId="0" fontId="5" fillId="30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9" borderId="0" applyNumberFormat="0" applyBorder="0" applyAlignment="0" applyProtection="0"/>
    <xf numFmtId="0" fontId="5" fillId="23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8" borderId="8" applyNumberFormat="0" applyFont="0" applyAlignment="0" applyProtection="0"/>
    <xf numFmtId="0" fontId="5" fillId="0" borderId="0"/>
    <xf numFmtId="0" fontId="5" fillId="0" borderId="0"/>
    <xf numFmtId="0" fontId="5" fillId="0" borderId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81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71" fillId="0" borderId="0"/>
    <xf numFmtId="0" fontId="70" fillId="0" borderId="0"/>
    <xf numFmtId="0" fontId="66" fillId="0" borderId="0"/>
    <xf numFmtId="0" fontId="4" fillId="0" borderId="0"/>
    <xf numFmtId="0" fontId="66" fillId="47" borderId="0"/>
    <xf numFmtId="0" fontId="70" fillId="0" borderId="0"/>
    <xf numFmtId="0" fontId="4" fillId="8" borderId="8" applyNumberFormat="0" applyFont="0" applyAlignment="0" applyProtection="0"/>
    <xf numFmtId="0" fontId="4" fillId="0" borderId="0"/>
    <xf numFmtId="0" fontId="79" fillId="0" borderId="0">
      <alignment vertical="top" wrapText="1"/>
    </xf>
    <xf numFmtId="0" fontId="71" fillId="0" borderId="0"/>
    <xf numFmtId="0" fontId="44" fillId="0" borderId="0"/>
    <xf numFmtId="0" fontId="70" fillId="0" borderId="0"/>
    <xf numFmtId="0" fontId="4" fillId="0" borderId="0"/>
    <xf numFmtId="0" fontId="4" fillId="0" borderId="0"/>
    <xf numFmtId="0" fontId="6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0" fillId="0" borderId="0" applyNumberFormat="0" applyFont="0" applyFill="0" applyBorder="0" applyAlignment="0" applyProtection="0">
      <alignment vertical="top"/>
    </xf>
    <xf numFmtId="0" fontId="69" fillId="0" borderId="0"/>
    <xf numFmtId="43" fontId="4" fillId="0" borderId="0" applyFont="0" applyFill="0" applyBorder="0" applyAlignment="0" applyProtection="0"/>
    <xf numFmtId="0" fontId="54" fillId="43" borderId="90" applyNumberFormat="0" applyAlignment="0" applyProtection="0"/>
    <xf numFmtId="0" fontId="61" fillId="0" borderId="52" applyNumberFormat="0" applyFill="0" applyAlignment="0" applyProtection="0"/>
    <xf numFmtId="0" fontId="54" fillId="43" borderId="70" applyNumberForma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3" fillId="0" borderId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55" fillId="44" borderId="66" applyNumberFormat="0" applyAlignment="0" applyProtection="0"/>
    <xf numFmtId="0" fontId="55" fillId="44" borderId="81" applyNumberFormat="0" applyAlignment="0" applyProtection="0"/>
    <xf numFmtId="0" fontId="61" fillId="0" borderId="87" applyNumberFormat="0" applyFill="0" applyAlignment="0" applyProtection="0"/>
    <xf numFmtId="0" fontId="55" fillId="44" borderId="71" applyNumberFormat="0" applyAlignment="0" applyProtection="0"/>
    <xf numFmtId="0" fontId="66" fillId="49" borderId="53" applyNumberFormat="0" applyFont="0" applyAlignment="0" applyProtection="0"/>
    <xf numFmtId="0" fontId="54" fillId="43" borderId="35" applyNumberFormat="0" applyAlignment="0" applyProtection="0"/>
    <xf numFmtId="0" fontId="55" fillId="44" borderId="36" applyNumberFormat="0" applyAlignment="0" applyProtection="0"/>
    <xf numFmtId="0" fontId="56" fillId="44" borderId="35" applyNumberFormat="0" applyAlignment="0" applyProtection="0"/>
    <xf numFmtId="49" fontId="60" fillId="0" borderId="34" applyNumberFormat="0">
      <alignment horizontal="center" vertical="center" wrapText="1"/>
    </xf>
    <xf numFmtId="0" fontId="61" fillId="0" borderId="37" applyNumberFormat="0" applyFill="0" applyAlignment="0" applyProtection="0"/>
    <xf numFmtId="0" fontId="66" fillId="49" borderId="73" applyNumberFormat="0" applyFont="0" applyAlignment="0" applyProtection="0"/>
    <xf numFmtId="0" fontId="54" fillId="43" borderId="80" applyNumberFormat="0" applyAlignment="0" applyProtection="0"/>
    <xf numFmtId="49" fontId="60" fillId="0" borderId="69" applyNumberFormat="0">
      <alignment horizontal="center" vertical="center" wrapText="1"/>
    </xf>
    <xf numFmtId="0" fontId="61" fillId="0" borderId="67" applyNumberFormat="0" applyFill="0" applyAlignment="0" applyProtection="0"/>
    <xf numFmtId="0" fontId="56" fillId="44" borderId="47" applyNumberFormat="0" applyAlignment="0" applyProtection="0"/>
    <xf numFmtId="0" fontId="54" fillId="43" borderId="47" applyNumberFormat="0" applyAlignment="0" applyProtection="0"/>
    <xf numFmtId="0" fontId="66" fillId="49" borderId="93" applyNumberFormat="0" applyFont="0" applyAlignment="0" applyProtection="0"/>
    <xf numFmtId="0" fontId="66" fillId="49" borderId="58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9" fontId="60" fillId="0" borderId="59" applyNumberFormat="0">
      <alignment horizontal="center" vertical="center" wrapText="1"/>
    </xf>
    <xf numFmtId="0" fontId="61" fillId="0" borderId="57" applyNumberFormat="0" applyFill="0" applyAlignment="0" applyProtection="0"/>
    <xf numFmtId="0" fontId="56" fillId="44" borderId="40" applyNumberFormat="0" applyAlignment="0" applyProtection="0"/>
    <xf numFmtId="0" fontId="55" fillId="44" borderId="41" applyNumberFormat="0" applyAlignment="0" applyProtection="0"/>
    <xf numFmtId="0" fontId="54" fillId="43" borderId="40" applyNumberFormat="0" applyAlignment="0" applyProtection="0"/>
    <xf numFmtId="49" fontId="60" fillId="0" borderId="74" applyNumberFormat="0">
      <alignment horizontal="center" vertical="center" wrapText="1"/>
    </xf>
    <xf numFmtId="49" fontId="60" fillId="0" borderId="39" applyNumberFormat="0">
      <alignment horizontal="center" vertical="center" wrapText="1"/>
    </xf>
    <xf numFmtId="0" fontId="54" fillId="43" borderId="65" applyNumberForma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6" fillId="44" borderId="50" applyNumberFormat="0" applyAlignment="0" applyProtection="0"/>
    <xf numFmtId="0" fontId="3" fillId="0" borderId="0"/>
    <xf numFmtId="0" fontId="56" fillId="44" borderId="60" applyNumberFormat="0" applyAlignment="0" applyProtection="0"/>
    <xf numFmtId="0" fontId="54" fillId="43" borderId="85" applyNumberFormat="0" applyAlignment="0" applyProtection="0"/>
    <xf numFmtId="0" fontId="61" fillId="0" borderId="49" applyNumberFormat="0" applyFill="0" applyAlignment="0" applyProtection="0"/>
    <xf numFmtId="0" fontId="55" fillId="44" borderId="91" applyNumberFormat="0" applyAlignment="0" applyProtection="0"/>
    <xf numFmtId="0" fontId="56" fillId="44" borderId="90" applyNumberFormat="0" applyAlignment="0" applyProtection="0"/>
    <xf numFmtId="0" fontId="56" fillId="44" borderId="55" applyNumberFormat="0" applyAlignment="0" applyProtection="0"/>
    <xf numFmtId="0" fontId="3" fillId="0" borderId="0"/>
    <xf numFmtId="0" fontId="3" fillId="0" borderId="0"/>
    <xf numFmtId="0" fontId="61" fillId="0" borderId="72" applyNumberFormat="0" applyFill="0" applyAlignment="0" applyProtection="0"/>
    <xf numFmtId="49" fontId="60" fillId="0" borderId="54" applyNumberFormat="0">
      <alignment horizontal="center" vertical="center" wrapText="1"/>
    </xf>
    <xf numFmtId="0" fontId="55" fillId="44" borderId="56" applyNumberFormat="0" applyAlignment="0" applyProtection="0"/>
    <xf numFmtId="0" fontId="56" fillId="44" borderId="70" applyNumberFormat="0" applyAlignment="0" applyProtection="0"/>
    <xf numFmtId="0" fontId="54" fillId="43" borderId="55" applyNumberFormat="0" applyAlignment="0" applyProtection="0"/>
    <xf numFmtId="0" fontId="54" fillId="43" borderId="60" applyNumberFormat="0" applyAlignment="0" applyProtection="0"/>
    <xf numFmtId="0" fontId="55" fillId="44" borderId="76" applyNumberForma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66" fillId="49" borderId="38" applyNumberFormat="0" applyFont="0" applyAlignment="0" applyProtection="0"/>
    <xf numFmtId="0" fontId="3" fillId="0" borderId="0"/>
    <xf numFmtId="0" fontId="3" fillId="0" borderId="0"/>
    <xf numFmtId="0" fontId="3" fillId="8" borderId="8" applyNumberFormat="0" applyFont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8" borderId="8" applyNumberFormat="0" applyFont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8" borderId="8" applyNumberFormat="0" applyFont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8" borderId="8" applyNumberFormat="0" applyFont="0" applyAlignment="0" applyProtection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8" borderId="8" applyNumberFormat="0" applyFont="0" applyAlignment="0" applyProtection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8" borderId="8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8" borderId="8" applyNumberFormat="0" applyFont="0" applyAlignment="0" applyProtection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8" borderId="8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8" borderId="8" applyNumberFormat="0" applyFont="0" applyAlignment="0" applyProtection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8" borderId="8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8" borderId="8" applyNumberFormat="0" applyFont="0" applyAlignment="0" applyProtection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8" borderId="8" applyNumberFormat="0" applyFont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8" borderId="8" applyNumberFormat="0" applyFont="0" applyAlignment="0" applyProtection="0"/>
    <xf numFmtId="0" fontId="3" fillId="0" borderId="0"/>
    <xf numFmtId="0" fontId="66" fillId="49" borderId="83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61" fillId="0" borderId="77" applyNumberFormat="0" applyFill="0" applyAlignment="0" applyProtection="0"/>
    <xf numFmtId="0" fontId="55" fillId="44" borderId="86" applyNumberFormat="0" applyAlignment="0" applyProtection="0"/>
    <xf numFmtId="49" fontId="60" fillId="0" borderId="64" applyNumberFormat="0">
      <alignment horizontal="center" vertical="center" wrapText="1"/>
    </xf>
    <xf numFmtId="0" fontId="61" fillId="0" borderId="82" applyNumberFormat="0" applyFill="0" applyAlignment="0" applyProtection="0"/>
    <xf numFmtId="0" fontId="55" fillId="44" borderId="61" applyNumberFormat="0" applyAlignment="0" applyProtection="0"/>
    <xf numFmtId="0" fontId="66" fillId="49" borderId="68" applyNumberFormat="0" applyFont="0" applyAlignment="0" applyProtection="0"/>
    <xf numFmtId="0" fontId="56" fillId="44" borderId="65" applyNumberFormat="0" applyAlignment="0" applyProtection="0"/>
    <xf numFmtId="0" fontId="56" fillId="44" borderId="85" applyNumberFormat="0" applyAlignment="0" applyProtection="0"/>
    <xf numFmtId="49" fontId="60" fillId="0" borderId="79" applyNumberFormat="0">
      <alignment horizontal="center" vertical="center" wrapText="1"/>
    </xf>
    <xf numFmtId="0" fontId="66" fillId="49" borderId="43" applyNumberFormat="0" applyFont="0" applyAlignment="0" applyProtection="0"/>
    <xf numFmtId="49" fontId="60" fillId="0" borderId="94" applyNumberFormat="0">
      <alignment horizontal="center" vertical="center" wrapText="1"/>
    </xf>
    <xf numFmtId="49" fontId="60" fillId="0" borderId="46" applyNumberFormat="0">
      <alignment horizontal="center" vertical="center" wrapText="1"/>
    </xf>
    <xf numFmtId="0" fontId="61" fillId="0" borderId="42" applyNumberFormat="0" applyFill="0" applyAlignment="0" applyProtection="0"/>
    <xf numFmtId="0" fontId="54" fillId="43" borderId="50" applyNumberFormat="0" applyAlignment="0" applyProtection="0"/>
    <xf numFmtId="0" fontId="55" fillId="44" borderId="48" applyNumberFormat="0" applyAlignment="0" applyProtection="0"/>
    <xf numFmtId="49" fontId="60" fillId="0" borderId="44" applyNumberFormat="0">
      <alignment horizontal="center" vertical="center" wrapText="1"/>
    </xf>
    <xf numFmtId="0" fontId="55" fillId="44" borderId="51" applyNumberFormat="0" applyAlignment="0" applyProtection="0"/>
    <xf numFmtId="49" fontId="60" fillId="0" borderId="89" applyNumberFormat="0">
      <alignment horizontal="center" vertical="center" wrapText="1"/>
    </xf>
    <xf numFmtId="0" fontId="56" fillId="44" borderId="80" applyNumberFormat="0" applyAlignment="0" applyProtection="0"/>
    <xf numFmtId="0" fontId="61" fillId="0" borderId="62" applyNumberFormat="0" applyFill="0" applyAlignment="0" applyProtection="0"/>
    <xf numFmtId="0" fontId="54" fillId="43" borderId="75" applyNumberFormat="0" applyAlignment="0" applyProtection="0"/>
    <xf numFmtId="0" fontId="66" fillId="49" borderId="63" applyNumberFormat="0" applyFont="0" applyAlignment="0" applyProtection="0"/>
    <xf numFmtId="0" fontId="66" fillId="49" borderId="45" applyNumberFormat="0" applyFont="0" applyAlignment="0" applyProtection="0"/>
    <xf numFmtId="0" fontId="56" fillId="44" borderId="75" applyNumberFormat="0" applyAlignment="0" applyProtection="0"/>
    <xf numFmtId="0" fontId="66" fillId="49" borderId="78" applyNumberFormat="0" applyFont="0" applyAlignment="0" applyProtection="0"/>
    <xf numFmtId="0" fontId="61" fillId="0" borderId="92" applyNumberFormat="0" applyFill="0" applyAlignment="0" applyProtection="0"/>
    <xf numFmtId="0" fontId="66" fillId="49" borderId="88" applyNumberFormat="0" applyFont="0" applyAlignment="0" applyProtection="0"/>
    <xf numFmtId="49" fontId="60" fillId="0" borderId="84" applyNumberFormat="0">
      <alignment horizontal="center" vertical="center" wrapText="1"/>
    </xf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9" fontId="60" fillId="0" borderId="97" applyNumberFormat="0">
      <alignment horizontal="center" vertical="center" wrapText="1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81" fillId="0" borderId="0"/>
    <xf numFmtId="0" fontId="2" fillId="0" borderId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</cellStyleXfs>
  <cellXfs count="141">
    <xf numFmtId="0" fontId="0" fillId="0" borderId="0" xfId="0"/>
    <xf numFmtId="0" fontId="23" fillId="0" borderId="0" xfId="29" applyAlignment="1">
      <alignment vertical="center"/>
    </xf>
    <xf numFmtId="0" fontId="24" fillId="0" borderId="0" xfId="29" applyFont="1" applyAlignment="1">
      <alignment vertical="center"/>
    </xf>
    <xf numFmtId="0" fontId="25" fillId="0" borderId="0" xfId="29" applyFont="1" applyAlignment="1">
      <alignment vertical="center"/>
    </xf>
    <xf numFmtId="0" fontId="26" fillId="0" borderId="0" xfId="29" applyFont="1" applyAlignment="1">
      <alignment vertical="center"/>
    </xf>
    <xf numFmtId="0" fontId="23" fillId="0" borderId="0" xfId="29" applyBorder="1" applyAlignment="1">
      <alignment vertical="center"/>
    </xf>
    <xf numFmtId="0" fontId="31" fillId="33" borderId="10" xfId="29" applyFont="1" applyFill="1" applyBorder="1" applyAlignment="1">
      <alignment horizontal="center" vertical="center" wrapText="1"/>
    </xf>
    <xf numFmtId="0" fontId="31" fillId="33" borderId="10" xfId="29" applyFont="1" applyFill="1" applyBorder="1" applyAlignment="1" applyProtection="1">
      <alignment horizontal="center" vertical="center" wrapText="1"/>
      <protection locked="0"/>
    </xf>
    <xf numFmtId="0" fontId="23" fillId="0" borderId="0" xfId="29" applyAlignment="1">
      <alignment vertical="center" wrapText="1"/>
    </xf>
    <xf numFmtId="0" fontId="32" fillId="34" borderId="10" xfId="29" applyFont="1" applyFill="1" applyBorder="1" applyAlignment="1">
      <alignment horizontal="center" vertical="center" wrapText="1"/>
    </xf>
    <xf numFmtId="49" fontId="31" fillId="0" borderId="10" xfId="0" applyNumberFormat="1" applyFont="1" applyFill="1" applyBorder="1" applyAlignment="1" applyProtection="1">
      <alignment horizontal="center" vertical="center" wrapText="1"/>
    </xf>
    <xf numFmtId="164" fontId="34" fillId="0" borderId="10" xfId="29" applyNumberFormat="1" applyFont="1" applyFill="1" applyBorder="1" applyAlignment="1">
      <alignment vertical="center"/>
    </xf>
    <xf numFmtId="164" fontId="35" fillId="0" borderId="10" xfId="29" applyNumberFormat="1" applyFont="1" applyFill="1" applyBorder="1" applyAlignment="1">
      <alignment vertical="center" wrapText="1"/>
    </xf>
    <xf numFmtId="164" fontId="36" fillId="0" borderId="10" xfId="29" applyNumberFormat="1" applyFont="1" applyFill="1" applyBorder="1" applyAlignment="1">
      <alignment vertical="center" wrapText="1"/>
    </xf>
    <xf numFmtId="164" fontId="37" fillId="0" borderId="10" xfId="29" applyNumberFormat="1" applyFont="1" applyFill="1" applyBorder="1" applyAlignment="1">
      <alignment horizontal="right" vertical="center" wrapText="1"/>
    </xf>
    <xf numFmtId="9" fontId="37" fillId="0" borderId="10" xfId="29" applyNumberFormat="1" applyFont="1" applyFill="1" applyBorder="1" applyAlignment="1">
      <alignment vertical="center" wrapText="1"/>
    </xf>
    <xf numFmtId="0" fontId="23" fillId="0" borderId="0" xfId="29" applyFont="1" applyAlignment="1">
      <alignment vertical="center" wrapText="1"/>
    </xf>
    <xf numFmtId="164" fontId="37" fillId="0" borderId="10" xfId="29" applyNumberFormat="1" applyFont="1" applyFill="1" applyBorder="1" applyAlignment="1">
      <alignment vertical="center" wrapText="1"/>
    </xf>
    <xf numFmtId="164" fontId="37" fillId="0" borderId="10" xfId="29" applyNumberFormat="1" applyFont="1" applyFill="1" applyBorder="1" applyAlignment="1">
      <alignment vertical="center"/>
    </xf>
    <xf numFmtId="164" fontId="38" fillId="0" borderId="10" xfId="29" applyNumberFormat="1" applyFont="1" applyFill="1" applyBorder="1" applyAlignment="1">
      <alignment vertical="center" wrapText="1"/>
    </xf>
    <xf numFmtId="164" fontId="40" fillId="33" borderId="10" xfId="29" applyNumberFormat="1" applyFont="1" applyFill="1" applyBorder="1" applyAlignment="1">
      <alignment vertical="center" wrapText="1"/>
    </xf>
    <xf numFmtId="0" fontId="41" fillId="0" borderId="0" xfId="29" applyFont="1" applyFill="1" applyAlignment="1">
      <alignment vertical="center" wrapText="1"/>
    </xf>
    <xf numFmtId="0" fontId="23" fillId="0" borderId="0" xfId="29" applyFill="1" applyAlignment="1">
      <alignment vertical="center" wrapText="1"/>
    </xf>
    <xf numFmtId="165" fontId="42" fillId="0" borderId="0" xfId="29" applyNumberFormat="1" applyFont="1" applyFill="1" applyAlignment="1">
      <alignment vertical="center" wrapText="1"/>
    </xf>
    <xf numFmtId="0" fontId="43" fillId="0" borderId="0" xfId="29" applyFont="1" applyFill="1" applyAlignment="1">
      <alignment vertical="center" wrapText="1"/>
    </xf>
    <xf numFmtId="0" fontId="27" fillId="33" borderId="27" xfId="29" applyFont="1" applyFill="1" applyBorder="1" applyAlignment="1" applyProtection="1">
      <alignment horizontal="center" vertical="center" wrapText="1"/>
      <protection locked="0"/>
    </xf>
    <xf numFmtId="0" fontId="23" fillId="0" borderId="0" xfId="29" applyFill="1" applyBorder="1" applyAlignment="1">
      <alignment horizontal="center" vertical="center" wrapText="1"/>
    </xf>
    <xf numFmtId="0" fontId="29" fillId="33" borderId="29" xfId="29" applyFont="1" applyFill="1" applyBorder="1" applyAlignment="1" applyProtection="1">
      <alignment horizontal="center" vertical="center" wrapText="1"/>
      <protection locked="0"/>
    </xf>
    <xf numFmtId="0" fontId="23" fillId="0" borderId="0" xfId="29" applyAlignment="1">
      <alignment vertical="top" wrapText="1"/>
    </xf>
    <xf numFmtId="0" fontId="23" fillId="0" borderId="0" xfId="29" applyFill="1" applyAlignment="1">
      <alignment vertical="top" wrapText="1"/>
    </xf>
    <xf numFmtId="0" fontId="32" fillId="34" borderId="10" xfId="29" applyFont="1" applyFill="1" applyBorder="1" applyAlignment="1">
      <alignment horizontal="center" vertical="top" wrapText="1"/>
    </xf>
    <xf numFmtId="0" fontId="23" fillId="0" borderId="0" xfId="29" applyBorder="1" applyAlignment="1">
      <alignment vertical="top"/>
    </xf>
    <xf numFmtId="0" fontId="23" fillId="0" borderId="0" xfId="29" applyAlignment="1">
      <alignment vertical="top"/>
    </xf>
    <xf numFmtId="0" fontId="24" fillId="0" borderId="0" xfId="29" applyFont="1" applyAlignment="1">
      <alignment vertical="top"/>
    </xf>
    <xf numFmtId="0" fontId="78" fillId="33" borderId="10" xfId="29" applyFont="1" applyFill="1" applyBorder="1" applyAlignment="1">
      <alignment horizontal="center" vertical="center" wrapText="1"/>
    </xf>
    <xf numFmtId="0" fontId="23" fillId="0" borderId="0" xfId="29" applyAlignment="1">
      <alignment vertical="center"/>
    </xf>
    <xf numFmtId="0" fontId="31" fillId="33" borderId="10" xfId="29" applyFont="1" applyFill="1" applyBorder="1" applyAlignment="1">
      <alignment horizontal="center" vertical="center" wrapText="1"/>
    </xf>
    <xf numFmtId="164" fontId="40" fillId="33" borderId="10" xfId="29" applyNumberFormat="1" applyFont="1" applyFill="1" applyBorder="1" applyAlignment="1">
      <alignment vertical="center" wrapText="1"/>
    </xf>
    <xf numFmtId="0" fontId="23" fillId="0" borderId="0" xfId="29" applyBorder="1" applyAlignment="1">
      <alignment vertical="center"/>
    </xf>
    <xf numFmtId="0" fontId="24" fillId="0" borderId="0" xfId="29" applyFont="1" applyAlignment="1">
      <alignment vertical="center"/>
    </xf>
    <xf numFmtId="0" fontId="32" fillId="34" borderId="10" xfId="29" applyFont="1" applyFill="1" applyBorder="1" applyAlignment="1">
      <alignment horizontal="center" vertical="center" wrapText="1"/>
    </xf>
    <xf numFmtId="164" fontId="37" fillId="0" borderId="10" xfId="29" applyNumberFormat="1" applyFont="1" applyFill="1" applyBorder="1" applyAlignment="1">
      <alignment horizontal="right" vertical="center" wrapText="1"/>
    </xf>
    <xf numFmtId="164" fontId="35" fillId="0" borderId="10" xfId="29" applyNumberFormat="1" applyFont="1" applyFill="1" applyBorder="1" applyAlignment="1">
      <alignment vertical="center" wrapText="1"/>
    </xf>
    <xf numFmtId="164" fontId="40" fillId="33" borderId="10" xfId="29" applyNumberFormat="1" applyFont="1" applyFill="1" applyBorder="1" applyAlignment="1">
      <alignment horizontal="center" vertical="center" wrapText="1"/>
    </xf>
    <xf numFmtId="0" fontId="23" fillId="0" borderId="0" xfId="29" applyFill="1" applyAlignment="1">
      <alignment vertical="center" wrapText="1"/>
    </xf>
    <xf numFmtId="0" fontId="23" fillId="0" borderId="0" xfId="29" applyAlignment="1">
      <alignment vertical="center" wrapText="1"/>
    </xf>
    <xf numFmtId="0" fontId="25" fillId="0" borderId="0" xfId="29" applyFont="1" applyAlignment="1">
      <alignment vertical="center"/>
    </xf>
    <xf numFmtId="0" fontId="30" fillId="0" borderId="10" xfId="29" applyFont="1" applyFill="1" applyBorder="1" applyAlignment="1">
      <alignment horizontal="left" vertical="top" wrapText="1"/>
    </xf>
    <xf numFmtId="0" fontId="43" fillId="0" borderId="0" xfId="29" applyFont="1" applyFill="1" applyAlignment="1">
      <alignment vertical="center" wrapText="1"/>
    </xf>
    <xf numFmtId="165" fontId="42" fillId="0" borderId="0" xfId="29" applyNumberFormat="1" applyFont="1" applyFill="1" applyAlignment="1">
      <alignment vertical="center" wrapText="1"/>
    </xf>
    <xf numFmtId="10" fontId="37" fillId="0" borderId="10" xfId="29" applyNumberFormat="1" applyFont="1" applyFill="1" applyBorder="1" applyAlignment="1">
      <alignment vertical="center" wrapText="1"/>
    </xf>
    <xf numFmtId="164" fontId="37" fillId="35" borderId="10" xfId="29" applyNumberFormat="1" applyFont="1" applyFill="1" applyBorder="1" applyAlignment="1">
      <alignment horizontal="right" vertical="center" wrapText="1"/>
    </xf>
    <xf numFmtId="0" fontId="28" fillId="33" borderId="10" xfId="29" applyFont="1" applyFill="1" applyBorder="1" applyAlignment="1">
      <alignment horizontal="center" vertical="center" wrapText="1"/>
    </xf>
    <xf numFmtId="164" fontId="34" fillId="0" borderId="10" xfId="29" applyNumberFormat="1" applyFont="1" applyFill="1" applyBorder="1" applyAlignment="1">
      <alignment vertical="center"/>
    </xf>
    <xf numFmtId="164" fontId="34" fillId="35" borderId="10" xfId="29" applyNumberFormat="1" applyFont="1" applyFill="1" applyBorder="1"/>
    <xf numFmtId="164" fontId="34" fillId="35" borderId="10" xfId="29" applyNumberFormat="1" applyFont="1" applyFill="1" applyBorder="1"/>
    <xf numFmtId="164" fontId="34" fillId="35" borderId="10" xfId="29" applyNumberFormat="1" applyFont="1" applyFill="1" applyBorder="1"/>
    <xf numFmtId="164" fontId="34" fillId="35" borderId="10" xfId="29" applyNumberFormat="1" applyFont="1" applyFill="1" applyBorder="1"/>
    <xf numFmtId="3" fontId="82" fillId="51" borderId="34" xfId="834" applyNumberFormat="1" applyFont="1" applyFill="1" applyBorder="1" applyAlignment="1">
      <alignment horizontal="center" vertical="center" wrapText="1"/>
    </xf>
    <xf numFmtId="0" fontId="32" fillId="34" borderId="94" xfId="29" applyFont="1" applyFill="1" applyBorder="1" applyAlignment="1">
      <alignment horizontal="center" vertical="center" wrapText="1"/>
    </xf>
    <xf numFmtId="164" fontId="23" fillId="0" borderId="0" xfId="29" applyNumberFormat="1" applyFill="1" applyAlignment="1">
      <alignment vertical="center" wrapText="1"/>
    </xf>
    <xf numFmtId="0" fontId="27" fillId="33" borderId="95" xfId="29" applyFont="1" applyFill="1" applyBorder="1" applyAlignment="1" applyProtection="1">
      <alignment horizontal="center" vertical="center" wrapText="1"/>
      <protection locked="0"/>
    </xf>
    <xf numFmtId="0" fontId="78" fillId="33" borderId="94" xfId="29" applyFont="1" applyFill="1" applyBorder="1" applyAlignment="1">
      <alignment horizontal="center" vertical="center" wrapText="1"/>
    </xf>
    <xf numFmtId="0" fontId="31" fillId="33" borderId="94" xfId="29" applyFont="1" applyFill="1" applyBorder="1" applyAlignment="1">
      <alignment horizontal="center" vertical="center" wrapText="1"/>
    </xf>
    <xf numFmtId="164" fontId="34" fillId="0" borderId="10" xfId="29" applyNumberFormat="1" applyFont="1" applyFill="1" applyBorder="1" applyAlignment="1">
      <alignment horizontal="center" vertical="center"/>
    </xf>
    <xf numFmtId="167" fontId="37" fillId="0" borderId="94" xfId="29" applyNumberFormat="1" applyFont="1" applyFill="1" applyBorder="1" applyAlignment="1">
      <alignment horizontal="right" vertical="center" wrapText="1"/>
    </xf>
    <xf numFmtId="164" fontId="40" fillId="33" borderId="94" xfId="29" applyNumberFormat="1" applyFont="1" applyFill="1" applyBorder="1" applyAlignment="1">
      <alignment vertical="center" wrapText="1"/>
    </xf>
    <xf numFmtId="168" fontId="37" fillId="0" borderId="94" xfId="29" applyNumberFormat="1" applyFont="1" applyFill="1" applyBorder="1" applyAlignment="1">
      <alignment horizontal="right" vertical="center" wrapText="1"/>
    </xf>
    <xf numFmtId="0" fontId="83" fillId="52" borderId="103" xfId="29" applyFont="1" applyFill="1" applyBorder="1" applyAlignment="1">
      <alignment horizontal="center" vertical="center"/>
    </xf>
    <xf numFmtId="0" fontId="78" fillId="33" borderId="103" xfId="29" applyFont="1" applyFill="1" applyBorder="1" applyAlignment="1">
      <alignment horizontal="center" vertical="center" wrapText="1"/>
    </xf>
    <xf numFmtId="0" fontId="31" fillId="33" borderId="103" xfId="29" applyFont="1" applyFill="1" applyBorder="1" applyAlignment="1">
      <alignment horizontal="center" vertical="center" wrapText="1"/>
    </xf>
    <xf numFmtId="0" fontId="30" fillId="33" borderId="103" xfId="29" applyFont="1" applyFill="1" applyBorder="1" applyAlignment="1">
      <alignment horizontal="center" vertical="center" wrapText="1"/>
    </xf>
    <xf numFmtId="0" fontId="32" fillId="34" borderId="103" xfId="29" applyFont="1" applyFill="1" applyBorder="1" applyAlignment="1">
      <alignment horizontal="center" vertical="center" wrapText="1"/>
    </xf>
    <xf numFmtId="0" fontId="32" fillId="34" borderId="103" xfId="29" applyFont="1" applyFill="1" applyBorder="1" applyAlignment="1">
      <alignment horizontal="center" vertical="top" wrapText="1"/>
    </xf>
    <xf numFmtId="49" fontId="31" fillId="0" borderId="103" xfId="0" applyNumberFormat="1" applyFont="1" applyFill="1" applyBorder="1" applyAlignment="1" applyProtection="1">
      <alignment horizontal="center" vertical="center" wrapText="1"/>
    </xf>
    <xf numFmtId="0" fontId="30" fillId="0" borderId="103" xfId="29" applyFont="1" applyFill="1" applyBorder="1" applyAlignment="1">
      <alignment horizontal="left" vertical="top" wrapText="1"/>
    </xf>
    <xf numFmtId="164" fontId="34" fillId="0" borderId="103" xfId="29" applyNumberFormat="1" applyFont="1" applyFill="1" applyBorder="1" applyAlignment="1">
      <alignment vertical="center"/>
    </xf>
    <xf numFmtId="168" fontId="34" fillId="0" borderId="103" xfId="29" applyNumberFormat="1" applyFont="1" applyFill="1" applyBorder="1" applyAlignment="1">
      <alignment vertical="center"/>
    </xf>
    <xf numFmtId="164" fontId="34" fillId="35" borderId="103" xfId="29" applyNumberFormat="1" applyFont="1" applyFill="1" applyBorder="1"/>
    <xf numFmtId="3" fontId="84" fillId="0" borderId="103" xfId="29" applyNumberFormat="1" applyFont="1" applyFill="1" applyBorder="1" applyAlignment="1">
      <alignment vertical="center"/>
    </xf>
    <xf numFmtId="164" fontId="40" fillId="33" borderId="103" xfId="29" applyNumberFormat="1" applyFont="1" applyFill="1" applyBorder="1" applyAlignment="1">
      <alignment vertical="center" wrapText="1"/>
    </xf>
    <xf numFmtId="168" fontId="40" fillId="33" borderId="103" xfId="29" applyNumberFormat="1" applyFont="1" applyFill="1" applyBorder="1" applyAlignment="1">
      <alignment vertical="center" wrapText="1"/>
    </xf>
    <xf numFmtId="164" fontId="23" fillId="0" borderId="0" xfId="29" applyNumberFormat="1" applyFont="1" applyAlignment="1">
      <alignment vertical="center"/>
    </xf>
    <xf numFmtId="0" fontId="23" fillId="35" borderId="0" xfId="29" applyFill="1" applyAlignment="1">
      <alignment vertical="center"/>
    </xf>
    <xf numFmtId="0" fontId="23" fillId="35" borderId="0" xfId="29" applyFill="1" applyBorder="1" applyAlignment="1">
      <alignment vertical="center"/>
    </xf>
    <xf numFmtId="0" fontId="31" fillId="0" borderId="10" xfId="29" applyFont="1" applyFill="1" applyBorder="1" applyAlignment="1">
      <alignment horizontal="left" vertical="top" wrapText="1"/>
    </xf>
    <xf numFmtId="164" fontId="37" fillId="0" borderId="10" xfId="29" applyNumberFormat="1" applyFont="1" applyFill="1" applyBorder="1" applyAlignment="1">
      <alignment horizontal="center" vertical="center"/>
    </xf>
    <xf numFmtId="164" fontId="37" fillId="35" borderId="10" xfId="29" applyNumberFormat="1" applyFont="1" applyFill="1" applyBorder="1"/>
    <xf numFmtId="0" fontId="85" fillId="0" borderId="0" xfId="29" applyFont="1" applyAlignment="1">
      <alignment vertical="center" wrapText="1"/>
    </xf>
    <xf numFmtId="164" fontId="37" fillId="35" borderId="10" xfId="29" applyNumberFormat="1" applyFont="1" applyFill="1" applyBorder="1" applyAlignment="1">
      <alignment vertical="center" wrapText="1"/>
    </xf>
    <xf numFmtId="169" fontId="34" fillId="0" borderId="103" xfId="29" applyNumberFormat="1" applyFont="1" applyFill="1" applyBorder="1" applyAlignment="1">
      <alignment vertical="center"/>
    </xf>
    <xf numFmtId="164" fontId="34" fillId="35" borderId="103" xfId="29" applyNumberFormat="1" applyFont="1" applyFill="1" applyBorder="1" applyAlignment="1">
      <alignment vertical="center"/>
    </xf>
    <xf numFmtId="169" fontId="34" fillId="35" borderId="103" xfId="29" applyNumberFormat="1" applyFont="1" applyFill="1" applyBorder="1" applyAlignment="1">
      <alignment vertical="center"/>
    </xf>
    <xf numFmtId="0" fontId="30" fillId="35" borderId="103" xfId="29" applyFont="1" applyFill="1" applyBorder="1" applyAlignment="1">
      <alignment horizontal="left" vertical="top" wrapText="1"/>
    </xf>
    <xf numFmtId="168" fontId="34" fillId="35" borderId="103" xfId="29" applyNumberFormat="1" applyFont="1" applyFill="1" applyBorder="1" applyAlignment="1">
      <alignment vertical="center"/>
    </xf>
    <xf numFmtId="3" fontId="84" fillId="35" borderId="103" xfId="29" applyNumberFormat="1" applyFont="1" applyFill="1" applyBorder="1" applyAlignment="1">
      <alignment vertical="center"/>
    </xf>
    <xf numFmtId="0" fontId="31" fillId="35" borderId="10" xfId="29" applyFont="1" applyFill="1" applyBorder="1" applyAlignment="1">
      <alignment horizontal="left" vertical="top" wrapText="1"/>
    </xf>
    <xf numFmtId="164" fontId="37" fillId="35" borderId="10" xfId="29" applyNumberFormat="1" applyFont="1" applyFill="1" applyBorder="1" applyAlignment="1">
      <alignment vertical="center"/>
    </xf>
    <xf numFmtId="164" fontId="37" fillId="35" borderId="10" xfId="29" applyNumberFormat="1" applyFont="1" applyFill="1" applyBorder="1" applyAlignment="1">
      <alignment horizontal="center" vertical="center"/>
    </xf>
    <xf numFmtId="168" fontId="37" fillId="35" borderId="94" xfId="29" applyNumberFormat="1" applyFont="1" applyFill="1" applyBorder="1" applyAlignment="1">
      <alignment horizontal="right" vertical="center" wrapText="1"/>
    </xf>
    <xf numFmtId="10" fontId="37" fillId="35" borderId="10" xfId="29" applyNumberFormat="1" applyFont="1" applyFill="1" applyBorder="1" applyAlignment="1">
      <alignment vertical="center" wrapText="1"/>
    </xf>
    <xf numFmtId="0" fontId="28" fillId="33" borderId="10" xfId="29" applyFont="1" applyFill="1" applyBorder="1" applyAlignment="1">
      <alignment horizontal="center" vertical="center" wrapText="1"/>
    </xf>
    <xf numFmtId="0" fontId="78" fillId="33" borderId="10" xfId="29" applyFont="1" applyFill="1" applyBorder="1" applyAlignment="1">
      <alignment horizontal="center" vertical="center" wrapText="1"/>
    </xf>
    <xf numFmtId="0" fontId="27" fillId="33" borderId="26" xfId="29" applyFont="1" applyFill="1" applyBorder="1" applyAlignment="1" applyProtection="1">
      <alignment horizontal="center" vertical="center" wrapText="1"/>
      <protection locked="0"/>
    </xf>
    <xf numFmtId="0" fontId="27" fillId="33" borderId="30" xfId="29" applyFont="1" applyFill="1" applyBorder="1" applyAlignment="1" applyProtection="1">
      <alignment horizontal="center" vertical="center" wrapText="1"/>
      <protection locked="0"/>
    </xf>
    <xf numFmtId="0" fontId="27" fillId="33" borderId="31" xfId="29" applyFont="1" applyFill="1" applyBorder="1" applyAlignment="1" applyProtection="1">
      <alignment horizontal="center" vertical="center" wrapText="1"/>
      <protection locked="0"/>
    </xf>
    <xf numFmtId="0" fontId="29" fillId="33" borderId="10" xfId="29" applyFont="1" applyFill="1" applyBorder="1" applyAlignment="1" applyProtection="1">
      <alignment horizontal="center" vertical="center" wrapText="1"/>
      <protection locked="0"/>
    </xf>
    <xf numFmtId="0" fontId="29" fillId="33" borderId="26" xfId="29" applyFont="1" applyFill="1" applyBorder="1" applyAlignment="1" applyProtection="1">
      <alignment horizontal="center" vertical="center" wrapText="1"/>
      <protection locked="0"/>
    </xf>
    <xf numFmtId="0" fontId="29" fillId="33" borderId="30" xfId="29" applyFont="1" applyFill="1" applyBorder="1" applyAlignment="1" applyProtection="1">
      <alignment horizontal="center" vertical="center" wrapText="1"/>
      <protection locked="0"/>
    </xf>
    <xf numFmtId="0" fontId="29" fillId="33" borderId="31" xfId="29" applyFont="1" applyFill="1" applyBorder="1" applyAlignment="1" applyProtection="1">
      <alignment horizontal="center" vertical="center" wrapText="1"/>
      <protection locked="0"/>
    </xf>
    <xf numFmtId="0" fontId="30" fillId="33" borderId="10" xfId="29" applyFont="1" applyFill="1" applyBorder="1" applyAlignment="1">
      <alignment horizontal="center" vertical="center" wrapText="1"/>
    </xf>
    <xf numFmtId="0" fontId="23" fillId="0" borderId="29" xfId="29" applyFill="1" applyBorder="1" applyAlignment="1">
      <alignment horizontal="center" vertical="center" wrapText="1"/>
    </xf>
    <xf numFmtId="0" fontId="23" fillId="0" borderId="96" xfId="29" applyFill="1" applyBorder="1" applyAlignment="1">
      <alignment horizontal="center" vertical="center" wrapText="1"/>
    </xf>
    <xf numFmtId="0" fontId="39" fillId="33" borderId="10" xfId="29" applyFont="1" applyFill="1" applyBorder="1" applyAlignment="1">
      <alignment horizontal="center" vertical="center" wrapText="1"/>
    </xf>
    <xf numFmtId="0" fontId="27" fillId="33" borderId="10" xfId="29" applyFont="1" applyFill="1" applyBorder="1" applyAlignment="1">
      <alignment horizontal="center" vertical="center" wrapText="1"/>
    </xf>
    <xf numFmtId="0" fontId="27" fillId="33" borderId="27" xfId="29" applyFont="1" applyFill="1" applyBorder="1" applyAlignment="1">
      <alignment horizontal="center" vertical="center" wrapText="1"/>
    </xf>
    <xf numFmtId="0" fontId="27" fillId="33" borderId="32" xfId="29" applyFont="1" applyFill="1" applyBorder="1" applyAlignment="1">
      <alignment horizontal="center" vertical="center" wrapText="1"/>
    </xf>
    <xf numFmtId="0" fontId="27" fillId="33" borderId="28" xfId="29" applyFont="1" applyFill="1" applyBorder="1" applyAlignment="1">
      <alignment horizontal="center" vertical="center" wrapText="1"/>
    </xf>
    <xf numFmtId="0" fontId="27" fillId="33" borderId="10" xfId="29" applyFont="1" applyFill="1" applyBorder="1" applyAlignment="1" applyProtection="1">
      <alignment horizontal="center" vertical="center" wrapText="1"/>
      <protection locked="0"/>
    </xf>
    <xf numFmtId="0" fontId="29" fillId="33" borderId="33" xfId="29" applyFont="1" applyFill="1" applyBorder="1" applyAlignment="1" applyProtection="1">
      <alignment horizontal="center" vertical="center" wrapText="1"/>
      <protection locked="0"/>
    </xf>
    <xf numFmtId="0" fontId="29" fillId="33" borderId="29" xfId="29" applyFont="1" applyFill="1" applyBorder="1" applyAlignment="1" applyProtection="1">
      <alignment horizontal="center" vertical="center" wrapText="1"/>
      <protection locked="0"/>
    </xf>
    <xf numFmtId="0" fontId="29" fillId="33" borderId="96" xfId="29" applyFont="1" applyFill="1" applyBorder="1" applyAlignment="1" applyProtection="1">
      <alignment horizontal="center" vertical="center" wrapText="1"/>
      <protection locked="0"/>
    </xf>
    <xf numFmtId="0" fontId="30" fillId="33" borderId="103" xfId="29" applyFont="1" applyFill="1" applyBorder="1" applyAlignment="1">
      <alignment horizontal="center" vertical="center" wrapText="1"/>
    </xf>
    <xf numFmtId="0" fontId="39" fillId="33" borderId="103" xfId="29" applyFont="1" applyFill="1" applyBorder="1" applyAlignment="1">
      <alignment horizontal="center" vertical="center" wrapText="1"/>
    </xf>
    <xf numFmtId="0" fontId="23" fillId="0" borderId="98" xfId="29" applyFill="1" applyBorder="1" applyAlignment="1">
      <alignment horizontal="center" vertical="center" wrapText="1"/>
    </xf>
    <xf numFmtId="0" fontId="78" fillId="33" borderId="33" xfId="29" applyFont="1" applyFill="1" applyBorder="1" applyAlignment="1">
      <alignment horizontal="center" vertical="center" wrapText="1"/>
    </xf>
    <xf numFmtId="0" fontId="78" fillId="33" borderId="98" xfId="29" applyFont="1" applyFill="1" applyBorder="1" applyAlignment="1">
      <alignment horizontal="center" vertical="center" wrapText="1"/>
    </xf>
    <xf numFmtId="0" fontId="78" fillId="33" borderId="104" xfId="29" applyFont="1" applyFill="1" applyBorder="1" applyAlignment="1">
      <alignment horizontal="center" vertical="center" wrapText="1"/>
    </xf>
    <xf numFmtId="0" fontId="78" fillId="33" borderId="100" xfId="29" applyFont="1" applyFill="1" applyBorder="1" applyAlignment="1">
      <alignment horizontal="center" vertical="center" wrapText="1"/>
    </xf>
    <xf numFmtId="0" fontId="78" fillId="33" borderId="101" xfId="29" applyFont="1" applyFill="1" applyBorder="1" applyAlignment="1">
      <alignment horizontal="center" vertical="center" wrapText="1"/>
    </xf>
    <xf numFmtId="0" fontId="78" fillId="33" borderId="102" xfId="29" applyFont="1" applyFill="1" applyBorder="1" applyAlignment="1">
      <alignment horizontal="center" vertical="center" wrapText="1"/>
    </xf>
    <xf numFmtId="0" fontId="27" fillId="33" borderId="103" xfId="29" applyFont="1" applyFill="1" applyBorder="1" applyAlignment="1">
      <alignment horizontal="center" vertical="center" wrapText="1"/>
    </xf>
    <xf numFmtId="0" fontId="27" fillId="33" borderId="99" xfId="29" applyFont="1" applyFill="1" applyBorder="1" applyAlignment="1">
      <alignment horizontal="center" vertical="center" wrapText="1"/>
    </xf>
    <xf numFmtId="0" fontId="28" fillId="33" borderId="103" xfId="29" applyFont="1" applyFill="1" applyBorder="1" applyAlignment="1">
      <alignment horizontal="center" vertical="center" wrapText="1"/>
    </xf>
    <xf numFmtId="0" fontId="78" fillId="33" borderId="103" xfId="29" applyFont="1" applyFill="1" applyBorder="1" applyAlignment="1">
      <alignment horizontal="center" vertical="center" wrapText="1"/>
    </xf>
    <xf numFmtId="0" fontId="78" fillId="33" borderId="105" xfId="29" applyFont="1" applyFill="1" applyBorder="1" applyAlignment="1">
      <alignment horizontal="center" vertical="center" wrapText="1"/>
    </xf>
    <xf numFmtId="0" fontId="78" fillId="33" borderId="0" xfId="29" applyFont="1" applyFill="1" applyBorder="1" applyAlignment="1">
      <alignment horizontal="center" vertical="center" wrapText="1"/>
    </xf>
    <xf numFmtId="0" fontId="78" fillId="33" borderId="106" xfId="29" applyFont="1" applyFill="1" applyBorder="1" applyAlignment="1">
      <alignment horizontal="center" vertical="center" wrapText="1"/>
    </xf>
    <xf numFmtId="0" fontId="83" fillId="52" borderId="100" xfId="29" applyFont="1" applyFill="1" applyBorder="1" applyAlignment="1">
      <alignment horizontal="center" vertical="center"/>
    </xf>
    <xf numFmtId="0" fontId="83" fillId="52" borderId="101" xfId="29" applyFont="1" applyFill="1" applyBorder="1" applyAlignment="1">
      <alignment horizontal="center" vertical="center"/>
    </xf>
    <xf numFmtId="0" fontId="83" fillId="52" borderId="102" xfId="29" applyFont="1" applyFill="1" applyBorder="1" applyAlignment="1">
      <alignment horizontal="center" vertical="center"/>
    </xf>
  </cellXfs>
  <cellStyles count="1732">
    <cellStyle name="20% - Акцент1" xfId="649" builtinId="30" customBuiltin="1"/>
    <cellStyle name="20% - Акцент1 2" xfId="30"/>
    <cellStyle name="20% - Акцент1 2 2" xfId="31"/>
    <cellStyle name="20% - Акцент1 2 2 2" xfId="32"/>
    <cellStyle name="20% - Акцент1 2 2 2 2" xfId="743"/>
    <cellStyle name="20% - Акцент1 2 2 2 2 2" xfId="1184"/>
    <cellStyle name="20% - Акцент1 2 2 2 2 3" xfId="1596"/>
    <cellStyle name="20% - Акцент1 2 2 2 3" xfId="909"/>
    <cellStyle name="20% - Акцент1 2 2 2 4" xfId="1360"/>
    <cellStyle name="20% - Акцент1 2 2 3" xfId="33"/>
    <cellStyle name="20% - Акцент1 2 2 3 2" xfId="802"/>
    <cellStyle name="20% - Акцент1 2 2 3 2 2" xfId="1243"/>
    <cellStyle name="20% - Акцент1 2 2 3 2 3" xfId="1655"/>
    <cellStyle name="20% - Акцент1 2 2 3 3" xfId="910"/>
    <cellStyle name="20% - Акцент1 2 2 3 4" xfId="1361"/>
    <cellStyle name="20% - Акцент1 2 2 4" xfId="697"/>
    <cellStyle name="20% - Акцент1 2 2 4 2" xfId="1138"/>
    <cellStyle name="20% - Акцент1 2 2 4 3" xfId="1550"/>
    <cellStyle name="20% - Акцент1 2 2 5" xfId="908"/>
    <cellStyle name="20% - Акцент1 2 2 6" xfId="1359"/>
    <cellStyle name="20% - Акцент1 2 3" xfId="34"/>
    <cellStyle name="20% - Акцент1 2 3 2" xfId="711"/>
    <cellStyle name="20% - Акцент1 2 3 2 2" xfId="1152"/>
    <cellStyle name="20% - Акцент1 2 3 2 3" xfId="1564"/>
    <cellStyle name="20% - Акцент1 2 3 3" xfId="911"/>
    <cellStyle name="20% - Акцент1 2 3 4" xfId="1362"/>
    <cellStyle name="20% - Акцент1 2 4" xfId="35"/>
    <cellStyle name="20% - Акцент1 2 4 2" xfId="774"/>
    <cellStyle name="20% - Акцент1 2 4 2 2" xfId="1215"/>
    <cellStyle name="20% - Акцент1 2 4 2 3" xfId="1627"/>
    <cellStyle name="20% - Акцент1 2 4 3" xfId="912"/>
    <cellStyle name="20% - Акцент1 2 4 4" xfId="1363"/>
    <cellStyle name="20% - Акцент1 2 5" xfId="667"/>
    <cellStyle name="20% - Акцент1 2 5 2" xfId="1108"/>
    <cellStyle name="20% - Акцент1 2 5 3" xfId="1520"/>
    <cellStyle name="20% - Акцент1 2 6" xfId="836"/>
    <cellStyle name="20% - Акцент1 2 6 2" xfId="1274"/>
    <cellStyle name="20% - Акцент1 2 6 3" xfId="1686"/>
    <cellStyle name="20% - Акцент1 2 7" xfId="907"/>
    <cellStyle name="20% - Акцент1 2 8" xfId="1358"/>
    <cellStyle name="20% - Акцент1 3" xfId="36"/>
    <cellStyle name="20% - Акцент1 3 2" xfId="37"/>
    <cellStyle name="20% - Акцент1 3 2 2" xfId="729"/>
    <cellStyle name="20% - Акцент1 3 2 2 2" xfId="1170"/>
    <cellStyle name="20% - Акцент1 3 2 2 3" xfId="1582"/>
    <cellStyle name="20% - Акцент1 3 2 3" xfId="914"/>
    <cellStyle name="20% - Акцент1 3 2 4" xfId="1365"/>
    <cellStyle name="20% - Акцент1 3 3" xfId="38"/>
    <cellStyle name="20% - Акцент1 3 3 2" xfId="788"/>
    <cellStyle name="20% - Акцент1 3 3 2 2" xfId="1229"/>
    <cellStyle name="20% - Акцент1 3 3 2 3" xfId="1641"/>
    <cellStyle name="20% - Акцент1 3 3 3" xfId="915"/>
    <cellStyle name="20% - Акцент1 3 3 4" xfId="1366"/>
    <cellStyle name="20% - Акцент1 3 4" xfId="682"/>
    <cellStyle name="20% - Акцент1 3 4 2" xfId="1123"/>
    <cellStyle name="20% - Акцент1 3 4 3" xfId="1535"/>
    <cellStyle name="20% - Акцент1 3 5" xfId="851"/>
    <cellStyle name="20% - Акцент1 3 5 2" xfId="1289"/>
    <cellStyle name="20% - Акцент1 3 5 3" xfId="1701"/>
    <cellStyle name="20% - Акцент1 3 6" xfId="913"/>
    <cellStyle name="20% - Акцент1 3 7" xfId="1364"/>
    <cellStyle name="20% - Акцент1 4" xfId="39"/>
    <cellStyle name="20% - Акцент1 4 2" xfId="760"/>
    <cellStyle name="20% - Акцент1 4 2 2" xfId="1201"/>
    <cellStyle name="20% - Акцент1 4 2 3" xfId="1613"/>
    <cellStyle name="20% - Акцент1 4 3" xfId="916"/>
    <cellStyle name="20% - Акцент1 4 4" xfId="1367"/>
    <cellStyle name="20% - Акцент1 5" xfId="821"/>
    <cellStyle name="20% - Акцент1 5 2" xfId="1260"/>
    <cellStyle name="20% - Акцент1 5 3" xfId="1672"/>
    <cellStyle name="20% - Акцент1 6" xfId="894"/>
    <cellStyle name="20% - Акцент1 7" xfId="1346"/>
    <cellStyle name="20% - Акцент2" xfId="651" builtinId="34" customBuiltin="1"/>
    <cellStyle name="20% - Акцент2 2" xfId="40"/>
    <cellStyle name="20% - Акцент2 2 2" xfId="41"/>
    <cellStyle name="20% - Акцент2 2 2 2" xfId="42"/>
    <cellStyle name="20% - Акцент2 2 2 2 2" xfId="744"/>
    <cellStyle name="20% - Акцент2 2 2 2 2 2" xfId="1185"/>
    <cellStyle name="20% - Акцент2 2 2 2 2 3" xfId="1597"/>
    <cellStyle name="20% - Акцент2 2 2 2 3" xfId="919"/>
    <cellStyle name="20% - Акцент2 2 2 2 4" xfId="1370"/>
    <cellStyle name="20% - Акцент2 2 2 3" xfId="43"/>
    <cellStyle name="20% - Акцент2 2 2 3 2" xfId="803"/>
    <cellStyle name="20% - Акцент2 2 2 3 2 2" xfId="1244"/>
    <cellStyle name="20% - Акцент2 2 2 3 2 3" xfId="1656"/>
    <cellStyle name="20% - Акцент2 2 2 3 3" xfId="920"/>
    <cellStyle name="20% - Акцент2 2 2 3 4" xfId="1371"/>
    <cellStyle name="20% - Акцент2 2 2 4" xfId="699"/>
    <cellStyle name="20% - Акцент2 2 2 4 2" xfId="1140"/>
    <cellStyle name="20% - Акцент2 2 2 4 3" xfId="1552"/>
    <cellStyle name="20% - Акцент2 2 2 5" xfId="918"/>
    <cellStyle name="20% - Акцент2 2 2 6" xfId="1369"/>
    <cellStyle name="20% - Акцент2 2 3" xfId="44"/>
    <cellStyle name="20% - Акцент2 2 3 2" xfId="712"/>
    <cellStyle name="20% - Акцент2 2 3 2 2" xfId="1153"/>
    <cellStyle name="20% - Акцент2 2 3 2 3" xfId="1565"/>
    <cellStyle name="20% - Акцент2 2 3 3" xfId="921"/>
    <cellStyle name="20% - Акцент2 2 3 4" xfId="1372"/>
    <cellStyle name="20% - Акцент2 2 4" xfId="45"/>
    <cellStyle name="20% - Акцент2 2 4 2" xfId="775"/>
    <cellStyle name="20% - Акцент2 2 4 2 2" xfId="1216"/>
    <cellStyle name="20% - Акцент2 2 4 2 3" xfId="1628"/>
    <cellStyle name="20% - Акцент2 2 4 3" xfId="922"/>
    <cellStyle name="20% - Акцент2 2 4 4" xfId="1373"/>
    <cellStyle name="20% - Акцент2 2 5" xfId="669"/>
    <cellStyle name="20% - Акцент2 2 5 2" xfId="1110"/>
    <cellStyle name="20% - Акцент2 2 5 3" xfId="1522"/>
    <cellStyle name="20% - Акцент2 2 6" xfId="837"/>
    <cellStyle name="20% - Акцент2 2 6 2" xfId="1275"/>
    <cellStyle name="20% - Акцент2 2 6 3" xfId="1687"/>
    <cellStyle name="20% - Акцент2 2 7" xfId="917"/>
    <cellStyle name="20% - Акцент2 2 8" xfId="1368"/>
    <cellStyle name="20% - Акцент2 3" xfId="46"/>
    <cellStyle name="20% - Акцент2 3 2" xfId="47"/>
    <cellStyle name="20% - Акцент2 3 2 2" xfId="731"/>
    <cellStyle name="20% - Акцент2 3 2 2 2" xfId="1172"/>
    <cellStyle name="20% - Акцент2 3 2 2 3" xfId="1584"/>
    <cellStyle name="20% - Акцент2 3 2 3" xfId="924"/>
    <cellStyle name="20% - Акцент2 3 2 4" xfId="1375"/>
    <cellStyle name="20% - Акцент2 3 3" xfId="48"/>
    <cellStyle name="20% - Акцент2 3 3 2" xfId="790"/>
    <cellStyle name="20% - Акцент2 3 3 2 2" xfId="1231"/>
    <cellStyle name="20% - Акцент2 3 3 2 3" xfId="1643"/>
    <cellStyle name="20% - Акцент2 3 3 3" xfId="925"/>
    <cellStyle name="20% - Акцент2 3 3 4" xfId="1376"/>
    <cellStyle name="20% - Акцент2 3 4" xfId="684"/>
    <cellStyle name="20% - Акцент2 3 4 2" xfId="1125"/>
    <cellStyle name="20% - Акцент2 3 4 3" xfId="1537"/>
    <cellStyle name="20% - Акцент2 3 5" xfId="853"/>
    <cellStyle name="20% - Акцент2 3 5 2" xfId="1291"/>
    <cellStyle name="20% - Акцент2 3 5 3" xfId="1703"/>
    <cellStyle name="20% - Акцент2 3 6" xfId="923"/>
    <cellStyle name="20% - Акцент2 3 7" xfId="1374"/>
    <cellStyle name="20% - Акцент2 4" xfId="49"/>
    <cellStyle name="20% - Акцент2 4 2" xfId="762"/>
    <cellStyle name="20% - Акцент2 4 2 2" xfId="1203"/>
    <cellStyle name="20% - Акцент2 4 2 3" xfId="1615"/>
    <cellStyle name="20% - Акцент2 4 3" xfId="926"/>
    <cellStyle name="20% - Акцент2 4 4" xfId="1377"/>
    <cellStyle name="20% - Акцент2 5" xfId="823"/>
    <cellStyle name="20% - Акцент2 5 2" xfId="1262"/>
    <cellStyle name="20% - Акцент2 5 3" xfId="1674"/>
    <cellStyle name="20% - Акцент2 6" xfId="896"/>
    <cellStyle name="20% - Акцент2 7" xfId="1348"/>
    <cellStyle name="20% - Акцент3" xfId="653" builtinId="38" customBuiltin="1"/>
    <cellStyle name="20% - Акцент3 2" xfId="50"/>
    <cellStyle name="20% - Акцент3 2 2" xfId="51"/>
    <cellStyle name="20% - Акцент3 2 2 2" xfId="52"/>
    <cellStyle name="20% - Акцент3 2 2 2 2" xfId="745"/>
    <cellStyle name="20% - Акцент3 2 2 2 2 2" xfId="1186"/>
    <cellStyle name="20% - Акцент3 2 2 2 2 3" xfId="1598"/>
    <cellStyle name="20% - Акцент3 2 2 2 3" xfId="929"/>
    <cellStyle name="20% - Акцент3 2 2 2 4" xfId="1380"/>
    <cellStyle name="20% - Акцент3 2 2 3" xfId="53"/>
    <cellStyle name="20% - Акцент3 2 2 3 2" xfId="804"/>
    <cellStyle name="20% - Акцент3 2 2 3 2 2" xfId="1245"/>
    <cellStyle name="20% - Акцент3 2 2 3 2 3" xfId="1657"/>
    <cellStyle name="20% - Акцент3 2 2 3 3" xfId="930"/>
    <cellStyle name="20% - Акцент3 2 2 3 4" xfId="1381"/>
    <cellStyle name="20% - Акцент3 2 2 4" xfId="701"/>
    <cellStyle name="20% - Акцент3 2 2 4 2" xfId="1142"/>
    <cellStyle name="20% - Акцент3 2 2 4 3" xfId="1554"/>
    <cellStyle name="20% - Акцент3 2 2 5" xfId="928"/>
    <cellStyle name="20% - Акцент3 2 2 6" xfId="1379"/>
    <cellStyle name="20% - Акцент3 2 3" xfId="54"/>
    <cellStyle name="20% - Акцент3 2 3 2" xfId="713"/>
    <cellStyle name="20% - Акцент3 2 3 2 2" xfId="1154"/>
    <cellStyle name="20% - Акцент3 2 3 2 3" xfId="1566"/>
    <cellStyle name="20% - Акцент3 2 3 3" xfId="931"/>
    <cellStyle name="20% - Акцент3 2 3 4" xfId="1382"/>
    <cellStyle name="20% - Акцент3 2 4" xfId="55"/>
    <cellStyle name="20% - Акцент3 2 4 2" xfId="776"/>
    <cellStyle name="20% - Акцент3 2 4 2 2" xfId="1217"/>
    <cellStyle name="20% - Акцент3 2 4 2 3" xfId="1629"/>
    <cellStyle name="20% - Акцент3 2 4 3" xfId="932"/>
    <cellStyle name="20% - Акцент3 2 4 4" xfId="1383"/>
    <cellStyle name="20% - Акцент3 2 5" xfId="671"/>
    <cellStyle name="20% - Акцент3 2 5 2" xfId="1112"/>
    <cellStyle name="20% - Акцент3 2 5 3" xfId="1524"/>
    <cellStyle name="20% - Акцент3 2 6" xfId="838"/>
    <cellStyle name="20% - Акцент3 2 6 2" xfId="1276"/>
    <cellStyle name="20% - Акцент3 2 6 3" xfId="1688"/>
    <cellStyle name="20% - Акцент3 2 7" xfId="927"/>
    <cellStyle name="20% - Акцент3 2 8" xfId="1378"/>
    <cellStyle name="20% - Акцент3 3" xfId="56"/>
    <cellStyle name="20% - Акцент3 3 2" xfId="57"/>
    <cellStyle name="20% - Акцент3 3 2 2" xfId="733"/>
    <cellStyle name="20% - Акцент3 3 2 2 2" xfId="1174"/>
    <cellStyle name="20% - Акцент3 3 2 2 3" xfId="1586"/>
    <cellStyle name="20% - Акцент3 3 2 3" xfId="934"/>
    <cellStyle name="20% - Акцент3 3 2 4" xfId="1385"/>
    <cellStyle name="20% - Акцент3 3 3" xfId="58"/>
    <cellStyle name="20% - Акцент3 3 3 2" xfId="792"/>
    <cellStyle name="20% - Акцент3 3 3 2 2" xfId="1233"/>
    <cellStyle name="20% - Акцент3 3 3 2 3" xfId="1645"/>
    <cellStyle name="20% - Акцент3 3 3 3" xfId="935"/>
    <cellStyle name="20% - Акцент3 3 3 4" xfId="1386"/>
    <cellStyle name="20% - Акцент3 3 4" xfId="686"/>
    <cellStyle name="20% - Акцент3 3 4 2" xfId="1127"/>
    <cellStyle name="20% - Акцент3 3 4 3" xfId="1539"/>
    <cellStyle name="20% - Акцент3 3 5" xfId="855"/>
    <cellStyle name="20% - Акцент3 3 5 2" xfId="1293"/>
    <cellStyle name="20% - Акцент3 3 5 3" xfId="1705"/>
    <cellStyle name="20% - Акцент3 3 6" xfId="933"/>
    <cellStyle name="20% - Акцент3 3 7" xfId="1384"/>
    <cellStyle name="20% - Акцент3 4" xfId="59"/>
    <cellStyle name="20% - Акцент3 4 2" xfId="764"/>
    <cellStyle name="20% - Акцент3 4 2 2" xfId="1205"/>
    <cellStyle name="20% - Акцент3 4 2 3" xfId="1617"/>
    <cellStyle name="20% - Акцент3 4 3" xfId="936"/>
    <cellStyle name="20% - Акцент3 4 4" xfId="1387"/>
    <cellStyle name="20% - Акцент3 5" xfId="825"/>
    <cellStyle name="20% - Акцент3 5 2" xfId="1264"/>
    <cellStyle name="20% - Акцент3 5 3" xfId="1676"/>
    <cellStyle name="20% - Акцент3 6" xfId="898"/>
    <cellStyle name="20% - Акцент3 7" xfId="1350"/>
    <cellStyle name="20% - Акцент4" xfId="655" builtinId="42" customBuiltin="1"/>
    <cellStyle name="20% - Акцент4 2" xfId="60"/>
    <cellStyle name="20% - Акцент4 2 2" xfId="61"/>
    <cellStyle name="20% - Акцент4 2 2 2" xfId="62"/>
    <cellStyle name="20% - Акцент4 2 2 2 2" xfId="746"/>
    <cellStyle name="20% - Акцент4 2 2 2 2 2" xfId="1187"/>
    <cellStyle name="20% - Акцент4 2 2 2 2 3" xfId="1599"/>
    <cellStyle name="20% - Акцент4 2 2 2 3" xfId="939"/>
    <cellStyle name="20% - Акцент4 2 2 2 4" xfId="1390"/>
    <cellStyle name="20% - Акцент4 2 2 3" xfId="63"/>
    <cellStyle name="20% - Акцент4 2 2 3 2" xfId="805"/>
    <cellStyle name="20% - Акцент4 2 2 3 2 2" xfId="1246"/>
    <cellStyle name="20% - Акцент4 2 2 3 2 3" xfId="1658"/>
    <cellStyle name="20% - Акцент4 2 2 3 3" xfId="940"/>
    <cellStyle name="20% - Акцент4 2 2 3 4" xfId="1391"/>
    <cellStyle name="20% - Акцент4 2 2 4" xfId="703"/>
    <cellStyle name="20% - Акцент4 2 2 4 2" xfId="1144"/>
    <cellStyle name="20% - Акцент4 2 2 4 3" xfId="1556"/>
    <cellStyle name="20% - Акцент4 2 2 5" xfId="938"/>
    <cellStyle name="20% - Акцент4 2 2 6" xfId="1389"/>
    <cellStyle name="20% - Акцент4 2 3" xfId="64"/>
    <cellStyle name="20% - Акцент4 2 3 2" xfId="714"/>
    <cellStyle name="20% - Акцент4 2 3 2 2" xfId="1155"/>
    <cellStyle name="20% - Акцент4 2 3 2 3" xfId="1567"/>
    <cellStyle name="20% - Акцент4 2 3 3" xfId="941"/>
    <cellStyle name="20% - Акцент4 2 3 4" xfId="1392"/>
    <cellStyle name="20% - Акцент4 2 4" xfId="65"/>
    <cellStyle name="20% - Акцент4 2 4 2" xfId="777"/>
    <cellStyle name="20% - Акцент4 2 4 2 2" xfId="1218"/>
    <cellStyle name="20% - Акцент4 2 4 2 3" xfId="1630"/>
    <cellStyle name="20% - Акцент4 2 4 3" xfId="942"/>
    <cellStyle name="20% - Акцент4 2 4 4" xfId="1393"/>
    <cellStyle name="20% - Акцент4 2 5" xfId="673"/>
    <cellStyle name="20% - Акцент4 2 5 2" xfId="1114"/>
    <cellStyle name="20% - Акцент4 2 5 3" xfId="1526"/>
    <cellStyle name="20% - Акцент4 2 6" xfId="839"/>
    <cellStyle name="20% - Акцент4 2 6 2" xfId="1277"/>
    <cellStyle name="20% - Акцент4 2 6 3" xfId="1689"/>
    <cellStyle name="20% - Акцент4 2 7" xfId="937"/>
    <cellStyle name="20% - Акцент4 2 8" xfId="1388"/>
    <cellStyle name="20% - Акцент4 3" xfId="66"/>
    <cellStyle name="20% - Акцент4 3 2" xfId="67"/>
    <cellStyle name="20% - Акцент4 3 2 2" xfId="735"/>
    <cellStyle name="20% - Акцент4 3 2 2 2" xfId="1176"/>
    <cellStyle name="20% - Акцент4 3 2 2 3" xfId="1588"/>
    <cellStyle name="20% - Акцент4 3 2 3" xfId="944"/>
    <cellStyle name="20% - Акцент4 3 2 4" xfId="1395"/>
    <cellStyle name="20% - Акцент4 3 3" xfId="68"/>
    <cellStyle name="20% - Акцент4 3 3 2" xfId="794"/>
    <cellStyle name="20% - Акцент4 3 3 2 2" xfId="1235"/>
    <cellStyle name="20% - Акцент4 3 3 2 3" xfId="1647"/>
    <cellStyle name="20% - Акцент4 3 3 3" xfId="945"/>
    <cellStyle name="20% - Акцент4 3 3 4" xfId="1396"/>
    <cellStyle name="20% - Акцент4 3 4" xfId="688"/>
    <cellStyle name="20% - Акцент4 3 4 2" xfId="1129"/>
    <cellStyle name="20% - Акцент4 3 4 3" xfId="1541"/>
    <cellStyle name="20% - Акцент4 3 5" xfId="857"/>
    <cellStyle name="20% - Акцент4 3 5 2" xfId="1295"/>
    <cellStyle name="20% - Акцент4 3 5 3" xfId="1707"/>
    <cellStyle name="20% - Акцент4 3 6" xfId="943"/>
    <cellStyle name="20% - Акцент4 3 7" xfId="1394"/>
    <cellStyle name="20% - Акцент4 4" xfId="69"/>
    <cellStyle name="20% - Акцент4 4 2" xfId="766"/>
    <cellStyle name="20% - Акцент4 4 2 2" xfId="1207"/>
    <cellStyle name="20% - Акцент4 4 2 3" xfId="1619"/>
    <cellStyle name="20% - Акцент4 4 3" xfId="946"/>
    <cellStyle name="20% - Акцент4 4 4" xfId="1397"/>
    <cellStyle name="20% - Акцент4 5" xfId="827"/>
    <cellStyle name="20% - Акцент4 5 2" xfId="1266"/>
    <cellStyle name="20% - Акцент4 5 3" xfId="1678"/>
    <cellStyle name="20% - Акцент4 6" xfId="900"/>
    <cellStyle name="20% - Акцент4 7" xfId="1352"/>
    <cellStyle name="20% - Акцент5" xfId="657" builtinId="46" customBuiltin="1"/>
    <cellStyle name="20% - Акцент5 2" xfId="70"/>
    <cellStyle name="20% - Акцент5 2 2" xfId="71"/>
    <cellStyle name="20% - Акцент5 2 2 2" xfId="72"/>
    <cellStyle name="20% - Акцент5 2 2 2 2" xfId="747"/>
    <cellStyle name="20% - Акцент5 2 2 2 2 2" xfId="1188"/>
    <cellStyle name="20% - Акцент5 2 2 2 2 3" xfId="1600"/>
    <cellStyle name="20% - Акцент5 2 2 2 3" xfId="949"/>
    <cellStyle name="20% - Акцент5 2 2 2 4" xfId="1400"/>
    <cellStyle name="20% - Акцент5 2 2 3" xfId="73"/>
    <cellStyle name="20% - Акцент5 2 2 3 2" xfId="806"/>
    <cellStyle name="20% - Акцент5 2 2 3 2 2" xfId="1247"/>
    <cellStyle name="20% - Акцент5 2 2 3 2 3" xfId="1659"/>
    <cellStyle name="20% - Акцент5 2 2 3 3" xfId="950"/>
    <cellStyle name="20% - Акцент5 2 2 3 4" xfId="1401"/>
    <cellStyle name="20% - Акцент5 2 2 4" xfId="705"/>
    <cellStyle name="20% - Акцент5 2 2 4 2" xfId="1146"/>
    <cellStyle name="20% - Акцент5 2 2 4 3" xfId="1558"/>
    <cellStyle name="20% - Акцент5 2 2 5" xfId="948"/>
    <cellStyle name="20% - Акцент5 2 2 6" xfId="1399"/>
    <cellStyle name="20% - Акцент5 2 3" xfId="74"/>
    <cellStyle name="20% - Акцент5 2 3 2" xfId="715"/>
    <cellStyle name="20% - Акцент5 2 3 2 2" xfId="1156"/>
    <cellStyle name="20% - Акцент5 2 3 2 3" xfId="1568"/>
    <cellStyle name="20% - Акцент5 2 3 3" xfId="951"/>
    <cellStyle name="20% - Акцент5 2 3 4" xfId="1402"/>
    <cellStyle name="20% - Акцент5 2 4" xfId="75"/>
    <cellStyle name="20% - Акцент5 2 4 2" xfId="778"/>
    <cellStyle name="20% - Акцент5 2 4 2 2" xfId="1219"/>
    <cellStyle name="20% - Акцент5 2 4 2 3" xfId="1631"/>
    <cellStyle name="20% - Акцент5 2 4 3" xfId="952"/>
    <cellStyle name="20% - Акцент5 2 4 4" xfId="1403"/>
    <cellStyle name="20% - Акцент5 2 5" xfId="675"/>
    <cellStyle name="20% - Акцент5 2 5 2" xfId="1116"/>
    <cellStyle name="20% - Акцент5 2 5 3" xfId="1528"/>
    <cellStyle name="20% - Акцент5 2 6" xfId="840"/>
    <cellStyle name="20% - Акцент5 2 6 2" xfId="1278"/>
    <cellStyle name="20% - Акцент5 2 6 3" xfId="1690"/>
    <cellStyle name="20% - Акцент5 2 7" xfId="947"/>
    <cellStyle name="20% - Акцент5 2 8" xfId="1398"/>
    <cellStyle name="20% - Акцент5 3" xfId="76"/>
    <cellStyle name="20% - Акцент5 3 2" xfId="77"/>
    <cellStyle name="20% - Акцент5 3 2 2" xfId="737"/>
    <cellStyle name="20% - Акцент5 3 2 2 2" xfId="1178"/>
    <cellStyle name="20% - Акцент5 3 2 2 3" xfId="1590"/>
    <cellStyle name="20% - Акцент5 3 2 3" xfId="954"/>
    <cellStyle name="20% - Акцент5 3 2 4" xfId="1405"/>
    <cellStyle name="20% - Акцент5 3 3" xfId="78"/>
    <cellStyle name="20% - Акцент5 3 3 2" xfId="796"/>
    <cellStyle name="20% - Акцент5 3 3 2 2" xfId="1237"/>
    <cellStyle name="20% - Акцент5 3 3 2 3" xfId="1649"/>
    <cellStyle name="20% - Акцент5 3 3 3" xfId="955"/>
    <cellStyle name="20% - Акцент5 3 3 4" xfId="1406"/>
    <cellStyle name="20% - Акцент5 3 4" xfId="690"/>
    <cellStyle name="20% - Акцент5 3 4 2" xfId="1131"/>
    <cellStyle name="20% - Акцент5 3 4 3" xfId="1543"/>
    <cellStyle name="20% - Акцент5 3 5" xfId="859"/>
    <cellStyle name="20% - Акцент5 3 5 2" xfId="1297"/>
    <cellStyle name="20% - Акцент5 3 5 3" xfId="1709"/>
    <cellStyle name="20% - Акцент5 3 6" xfId="953"/>
    <cellStyle name="20% - Акцент5 3 7" xfId="1404"/>
    <cellStyle name="20% - Акцент5 4" xfId="79"/>
    <cellStyle name="20% - Акцент5 4 2" xfId="768"/>
    <cellStyle name="20% - Акцент5 4 2 2" xfId="1209"/>
    <cellStyle name="20% - Акцент5 4 2 3" xfId="1621"/>
    <cellStyle name="20% - Акцент5 4 3" xfId="956"/>
    <cellStyle name="20% - Акцент5 4 4" xfId="1407"/>
    <cellStyle name="20% - Акцент5 5" xfId="829"/>
    <cellStyle name="20% - Акцент5 5 2" xfId="1268"/>
    <cellStyle name="20% - Акцент5 5 3" xfId="1680"/>
    <cellStyle name="20% - Акцент5 6" xfId="902"/>
    <cellStyle name="20% - Акцент5 7" xfId="1354"/>
    <cellStyle name="20% - Акцент6" xfId="659" builtinId="50" customBuiltin="1"/>
    <cellStyle name="20% - Акцент6 2" xfId="80"/>
    <cellStyle name="20% - Акцент6 2 2" xfId="81"/>
    <cellStyle name="20% - Акцент6 2 2 2" xfId="82"/>
    <cellStyle name="20% - Акцент6 2 2 2 2" xfId="748"/>
    <cellStyle name="20% - Акцент6 2 2 2 2 2" xfId="1189"/>
    <cellStyle name="20% - Акцент6 2 2 2 2 3" xfId="1601"/>
    <cellStyle name="20% - Акцент6 2 2 2 3" xfId="959"/>
    <cellStyle name="20% - Акцент6 2 2 2 4" xfId="1410"/>
    <cellStyle name="20% - Акцент6 2 2 3" xfId="83"/>
    <cellStyle name="20% - Акцент6 2 2 3 2" xfId="807"/>
    <cellStyle name="20% - Акцент6 2 2 3 2 2" xfId="1248"/>
    <cellStyle name="20% - Акцент6 2 2 3 2 3" xfId="1660"/>
    <cellStyle name="20% - Акцент6 2 2 3 3" xfId="960"/>
    <cellStyle name="20% - Акцент6 2 2 3 4" xfId="1411"/>
    <cellStyle name="20% - Акцент6 2 2 4" xfId="707"/>
    <cellStyle name="20% - Акцент6 2 2 4 2" xfId="1148"/>
    <cellStyle name="20% - Акцент6 2 2 4 3" xfId="1560"/>
    <cellStyle name="20% - Акцент6 2 2 5" xfId="958"/>
    <cellStyle name="20% - Акцент6 2 2 6" xfId="1409"/>
    <cellStyle name="20% - Акцент6 2 3" xfId="84"/>
    <cellStyle name="20% - Акцент6 2 3 2" xfId="716"/>
    <cellStyle name="20% - Акцент6 2 3 2 2" xfId="1157"/>
    <cellStyle name="20% - Акцент6 2 3 2 3" xfId="1569"/>
    <cellStyle name="20% - Акцент6 2 3 3" xfId="961"/>
    <cellStyle name="20% - Акцент6 2 3 4" xfId="1412"/>
    <cellStyle name="20% - Акцент6 2 4" xfId="85"/>
    <cellStyle name="20% - Акцент6 2 4 2" xfId="779"/>
    <cellStyle name="20% - Акцент6 2 4 2 2" xfId="1220"/>
    <cellStyle name="20% - Акцент6 2 4 2 3" xfId="1632"/>
    <cellStyle name="20% - Акцент6 2 4 3" xfId="962"/>
    <cellStyle name="20% - Акцент6 2 4 4" xfId="1413"/>
    <cellStyle name="20% - Акцент6 2 5" xfId="677"/>
    <cellStyle name="20% - Акцент6 2 5 2" xfId="1118"/>
    <cellStyle name="20% - Акцент6 2 5 3" xfId="1530"/>
    <cellStyle name="20% - Акцент6 2 6" xfId="841"/>
    <cellStyle name="20% - Акцент6 2 6 2" xfId="1279"/>
    <cellStyle name="20% - Акцент6 2 6 3" xfId="1691"/>
    <cellStyle name="20% - Акцент6 2 7" xfId="957"/>
    <cellStyle name="20% - Акцент6 2 8" xfId="1408"/>
    <cellStyle name="20% - Акцент6 3" xfId="86"/>
    <cellStyle name="20% - Акцент6 3 2" xfId="87"/>
    <cellStyle name="20% - Акцент6 3 2 2" xfId="739"/>
    <cellStyle name="20% - Акцент6 3 2 2 2" xfId="1180"/>
    <cellStyle name="20% - Акцент6 3 2 2 3" xfId="1592"/>
    <cellStyle name="20% - Акцент6 3 2 3" xfId="964"/>
    <cellStyle name="20% - Акцент6 3 2 4" xfId="1415"/>
    <cellStyle name="20% - Акцент6 3 3" xfId="88"/>
    <cellStyle name="20% - Акцент6 3 3 2" xfId="798"/>
    <cellStyle name="20% - Акцент6 3 3 2 2" xfId="1239"/>
    <cellStyle name="20% - Акцент6 3 3 2 3" xfId="1651"/>
    <cellStyle name="20% - Акцент6 3 3 3" xfId="965"/>
    <cellStyle name="20% - Акцент6 3 3 4" xfId="1416"/>
    <cellStyle name="20% - Акцент6 3 4" xfId="692"/>
    <cellStyle name="20% - Акцент6 3 4 2" xfId="1133"/>
    <cellStyle name="20% - Акцент6 3 4 3" xfId="1545"/>
    <cellStyle name="20% - Акцент6 3 5" xfId="861"/>
    <cellStyle name="20% - Акцент6 3 5 2" xfId="1299"/>
    <cellStyle name="20% - Акцент6 3 5 3" xfId="1711"/>
    <cellStyle name="20% - Акцент6 3 6" xfId="963"/>
    <cellStyle name="20% - Акцент6 3 7" xfId="1414"/>
    <cellStyle name="20% - Акцент6 4" xfId="89"/>
    <cellStyle name="20% - Акцент6 4 2" xfId="770"/>
    <cellStyle name="20% - Акцент6 4 2 2" xfId="1211"/>
    <cellStyle name="20% - Акцент6 4 2 3" xfId="1623"/>
    <cellStyle name="20% - Акцент6 4 3" xfId="966"/>
    <cellStyle name="20% - Акцент6 4 4" xfId="1417"/>
    <cellStyle name="20% - Акцент6 5" xfId="831"/>
    <cellStyle name="20% - Акцент6 5 2" xfId="1270"/>
    <cellStyle name="20% - Акцент6 5 3" xfId="1682"/>
    <cellStyle name="20% - Акцент6 6" xfId="904"/>
    <cellStyle name="20% - Акцент6 7" xfId="1356"/>
    <cellStyle name="40% - Акцент1" xfId="650" builtinId="31" customBuiltin="1"/>
    <cellStyle name="40% - Акцент1 2" xfId="90"/>
    <cellStyle name="40% - Акцент1 2 2" xfId="91"/>
    <cellStyle name="40% - Акцент1 2 2 2" xfId="92"/>
    <cellStyle name="40% - Акцент1 2 2 2 2" xfId="749"/>
    <cellStyle name="40% - Акцент1 2 2 2 2 2" xfId="1190"/>
    <cellStyle name="40% - Акцент1 2 2 2 2 3" xfId="1602"/>
    <cellStyle name="40% - Акцент1 2 2 2 3" xfId="969"/>
    <cellStyle name="40% - Акцент1 2 2 2 4" xfId="1420"/>
    <cellStyle name="40% - Акцент1 2 2 3" xfId="93"/>
    <cellStyle name="40% - Акцент1 2 2 3 2" xfId="808"/>
    <cellStyle name="40% - Акцент1 2 2 3 2 2" xfId="1249"/>
    <cellStyle name="40% - Акцент1 2 2 3 2 3" xfId="1661"/>
    <cellStyle name="40% - Акцент1 2 2 3 3" xfId="970"/>
    <cellStyle name="40% - Акцент1 2 2 3 4" xfId="1421"/>
    <cellStyle name="40% - Акцент1 2 2 4" xfId="698"/>
    <cellStyle name="40% - Акцент1 2 2 4 2" xfId="1139"/>
    <cellStyle name="40% - Акцент1 2 2 4 3" xfId="1551"/>
    <cellStyle name="40% - Акцент1 2 2 5" xfId="968"/>
    <cellStyle name="40% - Акцент1 2 2 6" xfId="1419"/>
    <cellStyle name="40% - Акцент1 2 3" xfId="94"/>
    <cellStyle name="40% - Акцент1 2 3 2" xfId="717"/>
    <cellStyle name="40% - Акцент1 2 3 2 2" xfId="1158"/>
    <cellStyle name="40% - Акцент1 2 3 2 3" xfId="1570"/>
    <cellStyle name="40% - Акцент1 2 3 3" xfId="971"/>
    <cellStyle name="40% - Акцент1 2 3 4" xfId="1422"/>
    <cellStyle name="40% - Акцент1 2 4" xfId="95"/>
    <cellStyle name="40% - Акцент1 2 4 2" xfId="780"/>
    <cellStyle name="40% - Акцент1 2 4 2 2" xfId="1221"/>
    <cellStyle name="40% - Акцент1 2 4 2 3" xfId="1633"/>
    <cellStyle name="40% - Акцент1 2 4 3" xfId="972"/>
    <cellStyle name="40% - Акцент1 2 4 4" xfId="1423"/>
    <cellStyle name="40% - Акцент1 2 5" xfId="668"/>
    <cellStyle name="40% - Акцент1 2 5 2" xfId="1109"/>
    <cellStyle name="40% - Акцент1 2 5 3" xfId="1521"/>
    <cellStyle name="40% - Акцент1 2 6" xfId="842"/>
    <cellStyle name="40% - Акцент1 2 6 2" xfId="1280"/>
    <cellStyle name="40% - Акцент1 2 6 3" xfId="1692"/>
    <cellStyle name="40% - Акцент1 2 7" xfId="967"/>
    <cellStyle name="40% - Акцент1 2 8" xfId="1418"/>
    <cellStyle name="40% - Акцент1 3" xfId="96"/>
    <cellStyle name="40% - Акцент1 3 2" xfId="97"/>
    <cellStyle name="40% - Акцент1 3 2 2" xfId="730"/>
    <cellStyle name="40% - Акцент1 3 2 2 2" xfId="1171"/>
    <cellStyle name="40% - Акцент1 3 2 2 3" xfId="1583"/>
    <cellStyle name="40% - Акцент1 3 2 3" xfId="974"/>
    <cellStyle name="40% - Акцент1 3 2 4" xfId="1425"/>
    <cellStyle name="40% - Акцент1 3 3" xfId="98"/>
    <cellStyle name="40% - Акцент1 3 3 2" xfId="789"/>
    <cellStyle name="40% - Акцент1 3 3 2 2" xfId="1230"/>
    <cellStyle name="40% - Акцент1 3 3 2 3" xfId="1642"/>
    <cellStyle name="40% - Акцент1 3 3 3" xfId="975"/>
    <cellStyle name="40% - Акцент1 3 3 4" xfId="1426"/>
    <cellStyle name="40% - Акцент1 3 4" xfId="683"/>
    <cellStyle name="40% - Акцент1 3 4 2" xfId="1124"/>
    <cellStyle name="40% - Акцент1 3 4 3" xfId="1536"/>
    <cellStyle name="40% - Акцент1 3 5" xfId="852"/>
    <cellStyle name="40% - Акцент1 3 5 2" xfId="1290"/>
    <cellStyle name="40% - Акцент1 3 5 3" xfId="1702"/>
    <cellStyle name="40% - Акцент1 3 6" xfId="973"/>
    <cellStyle name="40% - Акцент1 3 7" xfId="1424"/>
    <cellStyle name="40% - Акцент1 4" xfId="99"/>
    <cellStyle name="40% - Акцент1 4 2" xfId="761"/>
    <cellStyle name="40% - Акцент1 4 2 2" xfId="1202"/>
    <cellStyle name="40% - Акцент1 4 2 3" xfId="1614"/>
    <cellStyle name="40% - Акцент1 4 3" xfId="976"/>
    <cellStyle name="40% - Акцент1 4 4" xfId="1427"/>
    <cellStyle name="40% - Акцент1 5" xfId="822"/>
    <cellStyle name="40% - Акцент1 5 2" xfId="1261"/>
    <cellStyle name="40% - Акцент1 5 3" xfId="1673"/>
    <cellStyle name="40% - Акцент1 6" xfId="895"/>
    <cellStyle name="40% - Акцент1 7" xfId="1347"/>
    <cellStyle name="40% - Акцент2" xfId="652" builtinId="35" customBuiltin="1"/>
    <cellStyle name="40% - Акцент2 2" xfId="100"/>
    <cellStyle name="40% - Акцент2 2 2" xfId="101"/>
    <cellStyle name="40% - Акцент2 2 2 2" xfId="102"/>
    <cellStyle name="40% - Акцент2 2 2 2 2" xfId="750"/>
    <cellStyle name="40% - Акцент2 2 2 2 2 2" xfId="1191"/>
    <cellStyle name="40% - Акцент2 2 2 2 2 3" xfId="1603"/>
    <cellStyle name="40% - Акцент2 2 2 2 3" xfId="979"/>
    <cellStyle name="40% - Акцент2 2 2 2 4" xfId="1430"/>
    <cellStyle name="40% - Акцент2 2 2 3" xfId="103"/>
    <cellStyle name="40% - Акцент2 2 2 3 2" xfId="809"/>
    <cellStyle name="40% - Акцент2 2 2 3 2 2" xfId="1250"/>
    <cellStyle name="40% - Акцент2 2 2 3 2 3" xfId="1662"/>
    <cellStyle name="40% - Акцент2 2 2 3 3" xfId="980"/>
    <cellStyle name="40% - Акцент2 2 2 3 4" xfId="1431"/>
    <cellStyle name="40% - Акцент2 2 2 4" xfId="700"/>
    <cellStyle name="40% - Акцент2 2 2 4 2" xfId="1141"/>
    <cellStyle name="40% - Акцент2 2 2 4 3" xfId="1553"/>
    <cellStyle name="40% - Акцент2 2 2 5" xfId="978"/>
    <cellStyle name="40% - Акцент2 2 2 6" xfId="1429"/>
    <cellStyle name="40% - Акцент2 2 3" xfId="104"/>
    <cellStyle name="40% - Акцент2 2 3 2" xfId="718"/>
    <cellStyle name="40% - Акцент2 2 3 2 2" xfId="1159"/>
    <cellStyle name="40% - Акцент2 2 3 2 3" xfId="1571"/>
    <cellStyle name="40% - Акцент2 2 3 3" xfId="981"/>
    <cellStyle name="40% - Акцент2 2 3 4" xfId="1432"/>
    <cellStyle name="40% - Акцент2 2 4" xfId="105"/>
    <cellStyle name="40% - Акцент2 2 4 2" xfId="781"/>
    <cellStyle name="40% - Акцент2 2 4 2 2" xfId="1222"/>
    <cellStyle name="40% - Акцент2 2 4 2 3" xfId="1634"/>
    <cellStyle name="40% - Акцент2 2 4 3" xfId="982"/>
    <cellStyle name="40% - Акцент2 2 4 4" xfId="1433"/>
    <cellStyle name="40% - Акцент2 2 5" xfId="670"/>
    <cellStyle name="40% - Акцент2 2 5 2" xfId="1111"/>
    <cellStyle name="40% - Акцент2 2 5 3" xfId="1523"/>
    <cellStyle name="40% - Акцент2 2 6" xfId="843"/>
    <cellStyle name="40% - Акцент2 2 6 2" xfId="1281"/>
    <cellStyle name="40% - Акцент2 2 6 3" xfId="1693"/>
    <cellStyle name="40% - Акцент2 2 7" xfId="977"/>
    <cellStyle name="40% - Акцент2 2 8" xfId="1428"/>
    <cellStyle name="40% - Акцент2 3" xfId="106"/>
    <cellStyle name="40% - Акцент2 3 2" xfId="107"/>
    <cellStyle name="40% - Акцент2 3 2 2" xfId="732"/>
    <cellStyle name="40% - Акцент2 3 2 2 2" xfId="1173"/>
    <cellStyle name="40% - Акцент2 3 2 2 3" xfId="1585"/>
    <cellStyle name="40% - Акцент2 3 2 3" xfId="984"/>
    <cellStyle name="40% - Акцент2 3 2 4" xfId="1435"/>
    <cellStyle name="40% - Акцент2 3 3" xfId="108"/>
    <cellStyle name="40% - Акцент2 3 3 2" xfId="791"/>
    <cellStyle name="40% - Акцент2 3 3 2 2" xfId="1232"/>
    <cellStyle name="40% - Акцент2 3 3 2 3" xfId="1644"/>
    <cellStyle name="40% - Акцент2 3 3 3" xfId="985"/>
    <cellStyle name="40% - Акцент2 3 3 4" xfId="1436"/>
    <cellStyle name="40% - Акцент2 3 4" xfId="685"/>
    <cellStyle name="40% - Акцент2 3 4 2" xfId="1126"/>
    <cellStyle name="40% - Акцент2 3 4 3" xfId="1538"/>
    <cellStyle name="40% - Акцент2 3 5" xfId="854"/>
    <cellStyle name="40% - Акцент2 3 5 2" xfId="1292"/>
    <cellStyle name="40% - Акцент2 3 5 3" xfId="1704"/>
    <cellStyle name="40% - Акцент2 3 6" xfId="983"/>
    <cellStyle name="40% - Акцент2 3 7" xfId="1434"/>
    <cellStyle name="40% - Акцент2 4" xfId="109"/>
    <cellStyle name="40% - Акцент2 4 2" xfId="763"/>
    <cellStyle name="40% - Акцент2 4 2 2" xfId="1204"/>
    <cellStyle name="40% - Акцент2 4 2 3" xfId="1616"/>
    <cellStyle name="40% - Акцент2 4 3" xfId="986"/>
    <cellStyle name="40% - Акцент2 4 4" xfId="1437"/>
    <cellStyle name="40% - Акцент2 5" xfId="824"/>
    <cellStyle name="40% - Акцент2 5 2" xfId="1263"/>
    <cellStyle name="40% - Акцент2 5 3" xfId="1675"/>
    <cellStyle name="40% - Акцент2 6" xfId="897"/>
    <cellStyle name="40% - Акцент2 7" xfId="1349"/>
    <cellStyle name="40% - Акцент3" xfId="654" builtinId="39" customBuiltin="1"/>
    <cellStyle name="40% - Акцент3 2" xfId="110"/>
    <cellStyle name="40% - Акцент3 2 2" xfId="111"/>
    <cellStyle name="40% - Акцент3 2 2 2" xfId="112"/>
    <cellStyle name="40% - Акцент3 2 2 2 2" xfId="751"/>
    <cellStyle name="40% - Акцент3 2 2 2 2 2" xfId="1192"/>
    <cellStyle name="40% - Акцент3 2 2 2 2 3" xfId="1604"/>
    <cellStyle name="40% - Акцент3 2 2 2 3" xfId="989"/>
    <cellStyle name="40% - Акцент3 2 2 2 4" xfId="1440"/>
    <cellStyle name="40% - Акцент3 2 2 3" xfId="113"/>
    <cellStyle name="40% - Акцент3 2 2 3 2" xfId="810"/>
    <cellStyle name="40% - Акцент3 2 2 3 2 2" xfId="1251"/>
    <cellStyle name="40% - Акцент3 2 2 3 2 3" xfId="1663"/>
    <cellStyle name="40% - Акцент3 2 2 3 3" xfId="990"/>
    <cellStyle name="40% - Акцент3 2 2 3 4" xfId="1441"/>
    <cellStyle name="40% - Акцент3 2 2 4" xfId="702"/>
    <cellStyle name="40% - Акцент3 2 2 4 2" xfId="1143"/>
    <cellStyle name="40% - Акцент3 2 2 4 3" xfId="1555"/>
    <cellStyle name="40% - Акцент3 2 2 5" xfId="988"/>
    <cellStyle name="40% - Акцент3 2 2 6" xfId="1439"/>
    <cellStyle name="40% - Акцент3 2 3" xfId="114"/>
    <cellStyle name="40% - Акцент3 2 3 2" xfId="719"/>
    <cellStyle name="40% - Акцент3 2 3 2 2" xfId="1160"/>
    <cellStyle name="40% - Акцент3 2 3 2 3" xfId="1572"/>
    <cellStyle name="40% - Акцент3 2 3 3" xfId="991"/>
    <cellStyle name="40% - Акцент3 2 3 4" xfId="1442"/>
    <cellStyle name="40% - Акцент3 2 4" xfId="115"/>
    <cellStyle name="40% - Акцент3 2 4 2" xfId="782"/>
    <cellStyle name="40% - Акцент3 2 4 2 2" xfId="1223"/>
    <cellStyle name="40% - Акцент3 2 4 2 3" xfId="1635"/>
    <cellStyle name="40% - Акцент3 2 4 3" xfId="992"/>
    <cellStyle name="40% - Акцент3 2 4 4" xfId="1443"/>
    <cellStyle name="40% - Акцент3 2 5" xfId="672"/>
    <cellStyle name="40% - Акцент3 2 5 2" xfId="1113"/>
    <cellStyle name="40% - Акцент3 2 5 3" xfId="1525"/>
    <cellStyle name="40% - Акцент3 2 6" xfId="844"/>
    <cellStyle name="40% - Акцент3 2 6 2" xfId="1282"/>
    <cellStyle name="40% - Акцент3 2 6 3" xfId="1694"/>
    <cellStyle name="40% - Акцент3 2 7" xfId="987"/>
    <cellStyle name="40% - Акцент3 2 8" xfId="1438"/>
    <cellStyle name="40% - Акцент3 3" xfId="116"/>
    <cellStyle name="40% - Акцент3 3 2" xfId="117"/>
    <cellStyle name="40% - Акцент3 3 2 2" xfId="734"/>
    <cellStyle name="40% - Акцент3 3 2 2 2" xfId="1175"/>
    <cellStyle name="40% - Акцент3 3 2 2 3" xfId="1587"/>
    <cellStyle name="40% - Акцент3 3 2 3" xfId="994"/>
    <cellStyle name="40% - Акцент3 3 2 4" xfId="1445"/>
    <cellStyle name="40% - Акцент3 3 3" xfId="118"/>
    <cellStyle name="40% - Акцент3 3 3 2" xfId="793"/>
    <cellStyle name="40% - Акцент3 3 3 2 2" xfId="1234"/>
    <cellStyle name="40% - Акцент3 3 3 2 3" xfId="1646"/>
    <cellStyle name="40% - Акцент3 3 3 3" xfId="995"/>
    <cellStyle name="40% - Акцент3 3 3 4" xfId="1446"/>
    <cellStyle name="40% - Акцент3 3 4" xfId="687"/>
    <cellStyle name="40% - Акцент3 3 4 2" xfId="1128"/>
    <cellStyle name="40% - Акцент3 3 4 3" xfId="1540"/>
    <cellStyle name="40% - Акцент3 3 5" xfId="856"/>
    <cellStyle name="40% - Акцент3 3 5 2" xfId="1294"/>
    <cellStyle name="40% - Акцент3 3 5 3" xfId="1706"/>
    <cellStyle name="40% - Акцент3 3 6" xfId="993"/>
    <cellStyle name="40% - Акцент3 3 7" xfId="1444"/>
    <cellStyle name="40% - Акцент3 4" xfId="119"/>
    <cellStyle name="40% - Акцент3 4 2" xfId="765"/>
    <cellStyle name="40% - Акцент3 4 2 2" xfId="1206"/>
    <cellStyle name="40% - Акцент3 4 2 3" xfId="1618"/>
    <cellStyle name="40% - Акцент3 4 3" xfId="996"/>
    <cellStyle name="40% - Акцент3 4 4" xfId="1447"/>
    <cellStyle name="40% - Акцент3 5" xfId="826"/>
    <cellStyle name="40% - Акцент3 5 2" xfId="1265"/>
    <cellStyle name="40% - Акцент3 5 3" xfId="1677"/>
    <cellStyle name="40% - Акцент3 6" xfId="899"/>
    <cellStyle name="40% - Акцент3 7" xfId="1351"/>
    <cellStyle name="40% - Акцент4" xfId="656" builtinId="43" customBuiltin="1"/>
    <cellStyle name="40% - Акцент4 2" xfId="120"/>
    <cellStyle name="40% - Акцент4 2 2" xfId="121"/>
    <cellStyle name="40% - Акцент4 2 2 2" xfId="122"/>
    <cellStyle name="40% - Акцент4 2 2 2 2" xfId="752"/>
    <cellStyle name="40% - Акцент4 2 2 2 2 2" xfId="1193"/>
    <cellStyle name="40% - Акцент4 2 2 2 2 3" xfId="1605"/>
    <cellStyle name="40% - Акцент4 2 2 2 3" xfId="999"/>
    <cellStyle name="40% - Акцент4 2 2 2 4" xfId="1450"/>
    <cellStyle name="40% - Акцент4 2 2 3" xfId="123"/>
    <cellStyle name="40% - Акцент4 2 2 3 2" xfId="811"/>
    <cellStyle name="40% - Акцент4 2 2 3 2 2" xfId="1252"/>
    <cellStyle name="40% - Акцент4 2 2 3 2 3" xfId="1664"/>
    <cellStyle name="40% - Акцент4 2 2 3 3" xfId="1000"/>
    <cellStyle name="40% - Акцент4 2 2 3 4" xfId="1451"/>
    <cellStyle name="40% - Акцент4 2 2 4" xfId="704"/>
    <cellStyle name="40% - Акцент4 2 2 4 2" xfId="1145"/>
    <cellStyle name="40% - Акцент4 2 2 4 3" xfId="1557"/>
    <cellStyle name="40% - Акцент4 2 2 5" xfId="998"/>
    <cellStyle name="40% - Акцент4 2 2 6" xfId="1449"/>
    <cellStyle name="40% - Акцент4 2 3" xfId="124"/>
    <cellStyle name="40% - Акцент4 2 3 2" xfId="720"/>
    <cellStyle name="40% - Акцент4 2 3 2 2" xfId="1161"/>
    <cellStyle name="40% - Акцент4 2 3 2 3" xfId="1573"/>
    <cellStyle name="40% - Акцент4 2 3 3" xfId="1001"/>
    <cellStyle name="40% - Акцент4 2 3 4" xfId="1452"/>
    <cellStyle name="40% - Акцент4 2 4" xfId="125"/>
    <cellStyle name="40% - Акцент4 2 4 2" xfId="783"/>
    <cellStyle name="40% - Акцент4 2 4 2 2" xfId="1224"/>
    <cellStyle name="40% - Акцент4 2 4 2 3" xfId="1636"/>
    <cellStyle name="40% - Акцент4 2 4 3" xfId="1002"/>
    <cellStyle name="40% - Акцент4 2 4 4" xfId="1453"/>
    <cellStyle name="40% - Акцент4 2 5" xfId="674"/>
    <cellStyle name="40% - Акцент4 2 5 2" xfId="1115"/>
    <cellStyle name="40% - Акцент4 2 5 3" xfId="1527"/>
    <cellStyle name="40% - Акцент4 2 6" xfId="845"/>
    <cellStyle name="40% - Акцент4 2 6 2" xfId="1283"/>
    <cellStyle name="40% - Акцент4 2 6 3" xfId="1695"/>
    <cellStyle name="40% - Акцент4 2 7" xfId="997"/>
    <cellStyle name="40% - Акцент4 2 8" xfId="1448"/>
    <cellStyle name="40% - Акцент4 3" xfId="126"/>
    <cellStyle name="40% - Акцент4 3 2" xfId="127"/>
    <cellStyle name="40% - Акцент4 3 2 2" xfId="736"/>
    <cellStyle name="40% - Акцент4 3 2 2 2" xfId="1177"/>
    <cellStyle name="40% - Акцент4 3 2 2 3" xfId="1589"/>
    <cellStyle name="40% - Акцент4 3 2 3" xfId="1004"/>
    <cellStyle name="40% - Акцент4 3 2 4" xfId="1455"/>
    <cellStyle name="40% - Акцент4 3 3" xfId="128"/>
    <cellStyle name="40% - Акцент4 3 3 2" xfId="795"/>
    <cellStyle name="40% - Акцент4 3 3 2 2" xfId="1236"/>
    <cellStyle name="40% - Акцент4 3 3 2 3" xfId="1648"/>
    <cellStyle name="40% - Акцент4 3 3 3" xfId="1005"/>
    <cellStyle name="40% - Акцент4 3 3 4" xfId="1456"/>
    <cellStyle name="40% - Акцент4 3 4" xfId="689"/>
    <cellStyle name="40% - Акцент4 3 4 2" xfId="1130"/>
    <cellStyle name="40% - Акцент4 3 4 3" xfId="1542"/>
    <cellStyle name="40% - Акцент4 3 5" xfId="858"/>
    <cellStyle name="40% - Акцент4 3 5 2" xfId="1296"/>
    <cellStyle name="40% - Акцент4 3 5 3" xfId="1708"/>
    <cellStyle name="40% - Акцент4 3 6" xfId="1003"/>
    <cellStyle name="40% - Акцент4 3 7" xfId="1454"/>
    <cellStyle name="40% - Акцент4 4" xfId="129"/>
    <cellStyle name="40% - Акцент4 4 2" xfId="767"/>
    <cellStyle name="40% - Акцент4 4 2 2" xfId="1208"/>
    <cellStyle name="40% - Акцент4 4 2 3" xfId="1620"/>
    <cellStyle name="40% - Акцент4 4 3" xfId="1006"/>
    <cellStyle name="40% - Акцент4 4 4" xfId="1457"/>
    <cellStyle name="40% - Акцент4 5" xfId="828"/>
    <cellStyle name="40% - Акцент4 5 2" xfId="1267"/>
    <cellStyle name="40% - Акцент4 5 3" xfId="1679"/>
    <cellStyle name="40% - Акцент4 6" xfId="901"/>
    <cellStyle name="40% - Акцент4 7" xfId="1353"/>
    <cellStyle name="40% - Акцент5" xfId="658" builtinId="47" customBuiltin="1"/>
    <cellStyle name="40% - Акцент5 2" xfId="130"/>
    <cellStyle name="40% - Акцент5 2 2" xfId="131"/>
    <cellStyle name="40% - Акцент5 2 2 2" xfId="132"/>
    <cellStyle name="40% - Акцент5 2 2 2 2" xfId="753"/>
    <cellStyle name="40% - Акцент5 2 2 2 2 2" xfId="1194"/>
    <cellStyle name="40% - Акцент5 2 2 2 2 3" xfId="1606"/>
    <cellStyle name="40% - Акцент5 2 2 2 3" xfId="1009"/>
    <cellStyle name="40% - Акцент5 2 2 2 4" xfId="1460"/>
    <cellStyle name="40% - Акцент5 2 2 3" xfId="133"/>
    <cellStyle name="40% - Акцент5 2 2 3 2" xfId="812"/>
    <cellStyle name="40% - Акцент5 2 2 3 2 2" xfId="1253"/>
    <cellStyle name="40% - Акцент5 2 2 3 2 3" xfId="1665"/>
    <cellStyle name="40% - Акцент5 2 2 3 3" xfId="1010"/>
    <cellStyle name="40% - Акцент5 2 2 3 4" xfId="1461"/>
    <cellStyle name="40% - Акцент5 2 2 4" xfId="706"/>
    <cellStyle name="40% - Акцент5 2 2 4 2" xfId="1147"/>
    <cellStyle name="40% - Акцент5 2 2 4 3" xfId="1559"/>
    <cellStyle name="40% - Акцент5 2 2 5" xfId="1008"/>
    <cellStyle name="40% - Акцент5 2 2 6" xfId="1459"/>
    <cellStyle name="40% - Акцент5 2 3" xfId="134"/>
    <cellStyle name="40% - Акцент5 2 3 2" xfId="721"/>
    <cellStyle name="40% - Акцент5 2 3 2 2" xfId="1162"/>
    <cellStyle name="40% - Акцент5 2 3 2 3" xfId="1574"/>
    <cellStyle name="40% - Акцент5 2 3 3" xfId="1011"/>
    <cellStyle name="40% - Акцент5 2 3 4" xfId="1462"/>
    <cellStyle name="40% - Акцент5 2 4" xfId="135"/>
    <cellStyle name="40% - Акцент5 2 4 2" xfId="784"/>
    <cellStyle name="40% - Акцент5 2 4 2 2" xfId="1225"/>
    <cellStyle name="40% - Акцент5 2 4 2 3" xfId="1637"/>
    <cellStyle name="40% - Акцент5 2 4 3" xfId="1012"/>
    <cellStyle name="40% - Акцент5 2 4 4" xfId="1463"/>
    <cellStyle name="40% - Акцент5 2 5" xfId="676"/>
    <cellStyle name="40% - Акцент5 2 5 2" xfId="1117"/>
    <cellStyle name="40% - Акцент5 2 5 3" xfId="1529"/>
    <cellStyle name="40% - Акцент5 2 6" xfId="846"/>
    <cellStyle name="40% - Акцент5 2 6 2" xfId="1284"/>
    <cellStyle name="40% - Акцент5 2 6 3" xfId="1696"/>
    <cellStyle name="40% - Акцент5 2 7" xfId="1007"/>
    <cellStyle name="40% - Акцент5 2 8" xfId="1458"/>
    <cellStyle name="40% - Акцент5 3" xfId="136"/>
    <cellStyle name="40% - Акцент5 3 2" xfId="137"/>
    <cellStyle name="40% - Акцент5 3 2 2" xfId="738"/>
    <cellStyle name="40% - Акцент5 3 2 2 2" xfId="1179"/>
    <cellStyle name="40% - Акцент5 3 2 2 3" xfId="1591"/>
    <cellStyle name="40% - Акцент5 3 2 3" xfId="1014"/>
    <cellStyle name="40% - Акцент5 3 2 4" xfId="1465"/>
    <cellStyle name="40% - Акцент5 3 3" xfId="138"/>
    <cellStyle name="40% - Акцент5 3 3 2" xfId="797"/>
    <cellStyle name="40% - Акцент5 3 3 2 2" xfId="1238"/>
    <cellStyle name="40% - Акцент5 3 3 2 3" xfId="1650"/>
    <cellStyle name="40% - Акцент5 3 3 3" xfId="1015"/>
    <cellStyle name="40% - Акцент5 3 3 4" xfId="1466"/>
    <cellStyle name="40% - Акцент5 3 4" xfId="691"/>
    <cellStyle name="40% - Акцент5 3 4 2" xfId="1132"/>
    <cellStyle name="40% - Акцент5 3 4 3" xfId="1544"/>
    <cellStyle name="40% - Акцент5 3 5" xfId="860"/>
    <cellStyle name="40% - Акцент5 3 5 2" xfId="1298"/>
    <cellStyle name="40% - Акцент5 3 5 3" xfId="1710"/>
    <cellStyle name="40% - Акцент5 3 6" xfId="1013"/>
    <cellStyle name="40% - Акцент5 3 7" xfId="1464"/>
    <cellStyle name="40% - Акцент5 4" xfId="139"/>
    <cellStyle name="40% - Акцент5 4 2" xfId="769"/>
    <cellStyle name="40% - Акцент5 4 2 2" xfId="1210"/>
    <cellStyle name="40% - Акцент5 4 2 3" xfId="1622"/>
    <cellStyle name="40% - Акцент5 4 3" xfId="1016"/>
    <cellStyle name="40% - Акцент5 4 4" xfId="1467"/>
    <cellStyle name="40% - Акцент5 5" xfId="830"/>
    <cellStyle name="40% - Акцент5 5 2" xfId="1269"/>
    <cellStyle name="40% - Акцент5 5 3" xfId="1681"/>
    <cellStyle name="40% - Акцент5 6" xfId="903"/>
    <cellStyle name="40% - Акцент5 7" xfId="1355"/>
    <cellStyle name="40% - Акцент6" xfId="660" builtinId="51" customBuiltin="1"/>
    <cellStyle name="40% - Акцент6 2" xfId="140"/>
    <cellStyle name="40% - Акцент6 2 2" xfId="141"/>
    <cellStyle name="40% - Акцент6 2 2 2" xfId="142"/>
    <cellStyle name="40% - Акцент6 2 2 2 2" xfId="754"/>
    <cellStyle name="40% - Акцент6 2 2 2 2 2" xfId="1195"/>
    <cellStyle name="40% - Акцент6 2 2 2 2 3" xfId="1607"/>
    <cellStyle name="40% - Акцент6 2 2 2 3" xfId="1019"/>
    <cellStyle name="40% - Акцент6 2 2 2 4" xfId="1470"/>
    <cellStyle name="40% - Акцент6 2 2 3" xfId="143"/>
    <cellStyle name="40% - Акцент6 2 2 3 2" xfId="813"/>
    <cellStyle name="40% - Акцент6 2 2 3 2 2" xfId="1254"/>
    <cellStyle name="40% - Акцент6 2 2 3 2 3" xfId="1666"/>
    <cellStyle name="40% - Акцент6 2 2 3 3" xfId="1020"/>
    <cellStyle name="40% - Акцент6 2 2 3 4" xfId="1471"/>
    <cellStyle name="40% - Акцент6 2 2 4" xfId="708"/>
    <cellStyle name="40% - Акцент6 2 2 4 2" xfId="1149"/>
    <cellStyle name="40% - Акцент6 2 2 4 3" xfId="1561"/>
    <cellStyle name="40% - Акцент6 2 2 5" xfId="1018"/>
    <cellStyle name="40% - Акцент6 2 2 6" xfId="1469"/>
    <cellStyle name="40% - Акцент6 2 3" xfId="144"/>
    <cellStyle name="40% - Акцент6 2 3 2" xfId="722"/>
    <cellStyle name="40% - Акцент6 2 3 2 2" xfId="1163"/>
    <cellStyle name="40% - Акцент6 2 3 2 3" xfId="1575"/>
    <cellStyle name="40% - Акцент6 2 3 3" xfId="1021"/>
    <cellStyle name="40% - Акцент6 2 3 4" xfId="1472"/>
    <cellStyle name="40% - Акцент6 2 4" xfId="145"/>
    <cellStyle name="40% - Акцент6 2 4 2" xfId="785"/>
    <cellStyle name="40% - Акцент6 2 4 2 2" xfId="1226"/>
    <cellStyle name="40% - Акцент6 2 4 2 3" xfId="1638"/>
    <cellStyle name="40% - Акцент6 2 4 3" xfId="1022"/>
    <cellStyle name="40% - Акцент6 2 4 4" xfId="1473"/>
    <cellStyle name="40% - Акцент6 2 5" xfId="678"/>
    <cellStyle name="40% - Акцент6 2 5 2" xfId="1119"/>
    <cellStyle name="40% - Акцент6 2 5 3" xfId="1531"/>
    <cellStyle name="40% - Акцент6 2 6" xfId="847"/>
    <cellStyle name="40% - Акцент6 2 6 2" xfId="1285"/>
    <cellStyle name="40% - Акцент6 2 6 3" xfId="1697"/>
    <cellStyle name="40% - Акцент6 2 7" xfId="1017"/>
    <cellStyle name="40% - Акцент6 2 8" xfId="1468"/>
    <cellStyle name="40% - Акцент6 3" xfId="146"/>
    <cellStyle name="40% - Акцент6 3 2" xfId="147"/>
    <cellStyle name="40% - Акцент6 3 2 2" xfId="740"/>
    <cellStyle name="40% - Акцент6 3 2 2 2" xfId="1181"/>
    <cellStyle name="40% - Акцент6 3 2 2 3" xfId="1593"/>
    <cellStyle name="40% - Акцент6 3 2 3" xfId="1024"/>
    <cellStyle name="40% - Акцент6 3 2 4" xfId="1475"/>
    <cellStyle name="40% - Акцент6 3 3" xfId="148"/>
    <cellStyle name="40% - Акцент6 3 3 2" xfId="799"/>
    <cellStyle name="40% - Акцент6 3 3 2 2" xfId="1240"/>
    <cellStyle name="40% - Акцент6 3 3 2 3" xfId="1652"/>
    <cellStyle name="40% - Акцент6 3 3 3" xfId="1025"/>
    <cellStyle name="40% - Акцент6 3 3 4" xfId="1476"/>
    <cellStyle name="40% - Акцент6 3 4" xfId="693"/>
    <cellStyle name="40% - Акцент6 3 4 2" xfId="1134"/>
    <cellStyle name="40% - Акцент6 3 4 3" xfId="1546"/>
    <cellStyle name="40% - Акцент6 3 5" xfId="862"/>
    <cellStyle name="40% - Акцент6 3 5 2" xfId="1300"/>
    <cellStyle name="40% - Акцент6 3 5 3" xfId="1712"/>
    <cellStyle name="40% - Акцент6 3 6" xfId="1023"/>
    <cellStyle name="40% - Акцент6 3 7" xfId="1474"/>
    <cellStyle name="40% - Акцент6 4" xfId="149"/>
    <cellStyle name="40% - Акцент6 4 2" xfId="771"/>
    <cellStyle name="40% - Акцент6 4 2 2" xfId="1212"/>
    <cellStyle name="40% - Акцент6 4 2 3" xfId="1624"/>
    <cellStyle name="40% - Акцент6 4 3" xfId="1026"/>
    <cellStyle name="40% - Акцент6 4 4" xfId="1477"/>
    <cellStyle name="40% - Акцент6 5" xfId="832"/>
    <cellStyle name="40% - Акцент6 5 2" xfId="1271"/>
    <cellStyle name="40% - Акцент6 5 3" xfId="1683"/>
    <cellStyle name="40% - Акцент6 6" xfId="905"/>
    <cellStyle name="40% - Акцент6 7" xfId="1357"/>
    <cellStyle name="60% - Акцент1" xfId="18" builtinId="32" customBuiltin="1"/>
    <cellStyle name="60% - Акцент2" xfId="20" builtinId="36" customBuiltin="1"/>
    <cellStyle name="60% - Акцент3" xfId="22" builtinId="40" customBuiltin="1"/>
    <cellStyle name="60% - Акцент4" xfId="24" builtinId="44" customBuiltin="1"/>
    <cellStyle name="60% - Акцент5" xfId="26" builtinId="48" customBuiltin="1"/>
    <cellStyle name="60% - Акцент6" xfId="28" builtinId="52" customBuiltin="1"/>
    <cellStyle name="br" xfId="150"/>
    <cellStyle name="col" xfId="151"/>
    <cellStyle name="style0" xfId="152"/>
    <cellStyle name="style0 2" xfId="153"/>
    <cellStyle name="td" xfId="154"/>
    <cellStyle name="td 2" xfId="155"/>
    <cellStyle name="tr" xfId="156"/>
    <cellStyle name="xl21" xfId="157"/>
    <cellStyle name="xl21 2" xfId="158"/>
    <cellStyle name="xl22" xfId="159"/>
    <cellStyle name="xl22 2" xfId="160"/>
    <cellStyle name="xl23" xfId="161"/>
    <cellStyle name="xl23 2" xfId="162"/>
    <cellStyle name="xl24" xfId="163"/>
    <cellStyle name="xl24 2" xfId="164"/>
    <cellStyle name="xl25" xfId="165"/>
    <cellStyle name="xl25 2" xfId="166"/>
    <cellStyle name="xl26" xfId="167"/>
    <cellStyle name="xl26 2" xfId="168"/>
    <cellStyle name="xl27" xfId="169"/>
    <cellStyle name="xl27 2" xfId="170"/>
    <cellStyle name="xl28" xfId="171"/>
    <cellStyle name="xl28 2" xfId="172"/>
    <cellStyle name="xl29" xfId="173"/>
    <cellStyle name="xl29 2" xfId="174"/>
    <cellStyle name="xl30" xfId="175"/>
    <cellStyle name="xl30 2" xfId="176"/>
    <cellStyle name="xl31" xfId="177"/>
    <cellStyle name="xl31 2" xfId="178"/>
    <cellStyle name="xl32" xfId="179"/>
    <cellStyle name="xl32 2" xfId="180"/>
    <cellStyle name="xl33" xfId="181"/>
    <cellStyle name="xl33 2" xfId="182"/>
    <cellStyle name="xl34" xfId="183"/>
    <cellStyle name="xl34 2" xfId="184"/>
    <cellStyle name="xl34 3" xfId="185"/>
    <cellStyle name="xl35" xfId="186"/>
    <cellStyle name="xl35 2" xfId="187"/>
    <cellStyle name="xl36" xfId="188"/>
    <cellStyle name="xl36 2" xfId="189"/>
    <cellStyle name="xl37" xfId="190"/>
    <cellStyle name="xl37 2" xfId="191"/>
    <cellStyle name="xl38" xfId="192"/>
    <cellStyle name="xl38 2" xfId="193"/>
    <cellStyle name="xl39" xfId="194"/>
    <cellStyle name="xl39 2" xfId="195"/>
    <cellStyle name="xl40" xfId="196"/>
    <cellStyle name="xl40 2" xfId="197"/>
    <cellStyle name="xl41" xfId="198"/>
    <cellStyle name="xl41 2" xfId="199"/>
    <cellStyle name="xl42" xfId="200"/>
    <cellStyle name="xl42 2" xfId="201"/>
    <cellStyle name="Акцент1" xfId="17" builtinId="29" customBuiltin="1"/>
    <cellStyle name="Акцент1 2" xfId="202"/>
    <cellStyle name="Акцент2" xfId="19" builtinId="33" customBuiltin="1"/>
    <cellStyle name="Акцент2 2" xfId="203"/>
    <cellStyle name="Акцент3" xfId="21" builtinId="37" customBuiltin="1"/>
    <cellStyle name="Акцент3 2" xfId="204"/>
    <cellStyle name="Акцент4" xfId="23" builtinId="41" customBuiltin="1"/>
    <cellStyle name="Акцент4 2" xfId="205"/>
    <cellStyle name="Акцент5" xfId="25" builtinId="45" customBuiltin="1"/>
    <cellStyle name="Акцент5 2" xfId="206"/>
    <cellStyle name="Акцент6" xfId="27" builtinId="49" customBuiltin="1"/>
    <cellStyle name="Акцент6 2" xfId="207"/>
    <cellStyle name="Ввод " xfId="9" builtinId="20" customBuiltin="1"/>
    <cellStyle name="Ввод  2" xfId="208"/>
    <cellStyle name="Ввод  2 10" xfId="1338"/>
    <cellStyle name="Ввод  2 11" xfId="1038"/>
    <cellStyle name="Ввод  2 12" xfId="1077"/>
    <cellStyle name="Ввод  2 13" xfId="891"/>
    <cellStyle name="Ввод  2 2" xfId="1032"/>
    <cellStyle name="Ввод  2 3" xfId="1065"/>
    <cellStyle name="Ввод  2 4" xfId="1042"/>
    <cellStyle name="Ввод  2 5" xfId="1331"/>
    <cellStyle name="Ввод  2 6" xfId="1088"/>
    <cellStyle name="Ввод  2 7" xfId="1089"/>
    <cellStyle name="Ввод  2 8" xfId="1068"/>
    <cellStyle name="Ввод  2 9" xfId="893"/>
    <cellStyle name="Вывод" xfId="10" builtinId="21" customBuiltin="1"/>
    <cellStyle name="Вывод 2" xfId="209"/>
    <cellStyle name="Вывод 2 10" xfId="1090"/>
    <cellStyle name="Вывод 2 11" xfId="1028"/>
    <cellStyle name="Вывод 2 12" xfId="1319"/>
    <cellStyle name="Вывод 2 13" xfId="1079"/>
    <cellStyle name="Вывод 2 2" xfId="1033"/>
    <cellStyle name="Вывод 2 3" xfId="1064"/>
    <cellStyle name="Вывод 2 4" xfId="1332"/>
    <cellStyle name="Вывод 2 5" xfId="1334"/>
    <cellStyle name="Вывод 2 6" xfId="1086"/>
    <cellStyle name="Вывод 2 7" xfId="1322"/>
    <cellStyle name="Вывод 2 8" xfId="1027"/>
    <cellStyle name="Вывод 2 9" xfId="1030"/>
    <cellStyle name="Вычисление" xfId="11" builtinId="22" customBuiltin="1"/>
    <cellStyle name="Вычисление 2" xfId="210"/>
    <cellStyle name="Вычисление 2 10" xfId="1341"/>
    <cellStyle name="Вычисление 2 11" xfId="1336"/>
    <cellStyle name="Вычисление 2 12" xfId="1325"/>
    <cellStyle name="Вычисление 2 13" xfId="1080"/>
    <cellStyle name="Вычисление 2 2" xfId="1034"/>
    <cellStyle name="Вычисление 2 3" xfId="1063"/>
    <cellStyle name="Вычисление 2 4" xfId="1041"/>
    <cellStyle name="Вычисление 2 5" xfId="1074"/>
    <cellStyle name="Вычисление 2 6" xfId="1081"/>
    <cellStyle name="Вычисление 2 7" xfId="1076"/>
    <cellStyle name="Вычисление 2 8" xfId="1324"/>
    <cellStyle name="Вычисление 2 9" xfId="1087"/>
    <cellStyle name="Заголовок 1" xfId="2" builtinId="16" customBuiltin="1"/>
    <cellStyle name="Заголовок 1 2" xfId="211"/>
    <cellStyle name="Заголовок 2" xfId="3" builtinId="17" customBuiltin="1"/>
    <cellStyle name="Заголовок 2 2" xfId="212"/>
    <cellStyle name="Заголовок 3" xfId="4" builtinId="18" customBuiltin="1"/>
    <cellStyle name="Заголовок 3 2" xfId="213"/>
    <cellStyle name="Заголовок 4" xfId="5" builtinId="19" customBuiltin="1"/>
    <cellStyle name="Заголовок 4 2" xfId="214"/>
    <cellStyle name="Заголовок столбцов" xfId="215"/>
    <cellStyle name="Заголовок столбцов 10" xfId="1066"/>
    <cellStyle name="Заголовок столбцов 11" xfId="1326"/>
    <cellStyle name="Заголовок столбцов 12" xfId="1345"/>
    <cellStyle name="Заголовок столбцов 13" xfId="1335"/>
    <cellStyle name="Заголовок столбцов 14" xfId="1328"/>
    <cellStyle name="Заголовок столбцов 15" xfId="1494"/>
    <cellStyle name="Заголовок столбцов 2" xfId="1035"/>
    <cellStyle name="Заголовок столбцов 3" xfId="1067"/>
    <cellStyle name="Заголовок столбцов 4" xfId="1333"/>
    <cellStyle name="Заголовок столбцов 5" xfId="1329"/>
    <cellStyle name="Заголовок столбцов 6" xfId="1085"/>
    <cellStyle name="Заголовок столбцов 7" xfId="1061"/>
    <cellStyle name="Заголовок столбцов 8" xfId="1320"/>
    <cellStyle name="Заголовок столбцов 9" xfId="1039"/>
    <cellStyle name="Итог" xfId="16" builtinId="25" customBuiltin="1"/>
    <cellStyle name="Итог 2" xfId="216"/>
    <cellStyle name="Итог 2 10" xfId="1318"/>
    <cellStyle name="Итог 2 11" xfId="1321"/>
    <cellStyle name="Итог 2 12" xfId="1029"/>
    <cellStyle name="Итог 2 13" xfId="1343"/>
    <cellStyle name="Итог 2 2" xfId="1036"/>
    <cellStyle name="Итог 2 3" xfId="1330"/>
    <cellStyle name="Итог 2 4" xfId="1078"/>
    <cellStyle name="Итог 2 5" xfId="892"/>
    <cellStyle name="Итог 2 6" xfId="1062"/>
    <cellStyle name="Итог 2 7" xfId="1337"/>
    <cellStyle name="Итог 2 8" xfId="1040"/>
    <cellStyle name="Итог 2 9" xfId="1084"/>
    <cellStyle name="Контрольная ячейка" xfId="13" builtinId="23" customBuiltin="1"/>
    <cellStyle name="Контрольная ячейка 2" xfId="217"/>
    <cellStyle name="Название" xfId="1" builtinId="15" customBuiltin="1"/>
    <cellStyle name="Название 2" xfId="218"/>
    <cellStyle name="Название 2 2" xfId="219"/>
    <cellStyle name="Нейтральный" xfId="8" builtinId="28" customBuiltin="1"/>
    <cellStyle name="Нейтральный 2" xfId="220"/>
    <cellStyle name="Обычный" xfId="0" builtinId="0"/>
    <cellStyle name="Обычный 10" xfId="221"/>
    <cellStyle name="Обычный 10 2" xfId="882"/>
    <cellStyle name="Обычный 10 2 2" xfId="1311"/>
    <cellStyle name="Обычный 10 2 3" xfId="1722"/>
    <cellStyle name="Обычный 100" xfId="222"/>
    <cellStyle name="Обычный 101" xfId="223"/>
    <cellStyle name="Обычный 102" xfId="224"/>
    <cellStyle name="Обычный 103" xfId="225"/>
    <cellStyle name="Обычный 104" xfId="226"/>
    <cellStyle name="Обычный 105" xfId="227"/>
    <cellStyle name="Обычный 106" xfId="228"/>
    <cellStyle name="Обычный 107" xfId="229"/>
    <cellStyle name="Обычный 108" xfId="230"/>
    <cellStyle name="Обычный 109" xfId="231"/>
    <cellStyle name="Обычный 11" xfId="232"/>
    <cellStyle name="Обычный 11 2" xfId="884"/>
    <cellStyle name="Обычный 11 2 2" xfId="1313"/>
    <cellStyle name="Обычный 11 2 3" xfId="1724"/>
    <cellStyle name="Обычный 110" xfId="233"/>
    <cellStyle name="Обычный 111" xfId="234"/>
    <cellStyle name="Обычный 112" xfId="235"/>
    <cellStyle name="Обычный 113" xfId="236"/>
    <cellStyle name="Обычный 114" xfId="237"/>
    <cellStyle name="Обычный 115" xfId="238"/>
    <cellStyle name="Обычный 116" xfId="239"/>
    <cellStyle name="Обычный 117" xfId="240"/>
    <cellStyle name="Обычный 118" xfId="241"/>
    <cellStyle name="Обычный 119" xfId="242"/>
    <cellStyle name="Обычный 12" xfId="243"/>
    <cellStyle name="Обычный 12 2" xfId="886"/>
    <cellStyle name="Обычный 12 2 2" xfId="1315"/>
    <cellStyle name="Обычный 12 2 3" xfId="1726"/>
    <cellStyle name="Обычный 120" xfId="244"/>
    <cellStyle name="Обычный 121" xfId="245"/>
    <cellStyle name="Обычный 122" xfId="246"/>
    <cellStyle name="Обычный 123" xfId="247"/>
    <cellStyle name="Обычный 124" xfId="248"/>
    <cellStyle name="Обычный 125" xfId="249"/>
    <cellStyle name="Обычный 126" xfId="250"/>
    <cellStyle name="Обычный 127" xfId="251"/>
    <cellStyle name="Обычный 128" xfId="252"/>
    <cellStyle name="Обычный 129" xfId="253"/>
    <cellStyle name="Обычный 13" xfId="254"/>
    <cellStyle name="Обычный 130" xfId="255"/>
    <cellStyle name="Обычный 131" xfId="256"/>
    <cellStyle name="Обычный 132" xfId="257"/>
    <cellStyle name="Обычный 133" xfId="258"/>
    <cellStyle name="Обычный 134" xfId="259"/>
    <cellStyle name="Обычный 135" xfId="260"/>
    <cellStyle name="Обычный 136" xfId="261"/>
    <cellStyle name="Обычный 137" xfId="262"/>
    <cellStyle name="Обычный 138" xfId="263"/>
    <cellStyle name="Обычный 139" xfId="264"/>
    <cellStyle name="Обычный 14" xfId="265"/>
    <cellStyle name="Обычный 140" xfId="266"/>
    <cellStyle name="Обычный 141" xfId="267"/>
    <cellStyle name="Обычный 142" xfId="268"/>
    <cellStyle name="Обычный 143" xfId="269"/>
    <cellStyle name="Обычный 144" xfId="270"/>
    <cellStyle name="Обычный 145" xfId="271"/>
    <cellStyle name="Обычный 146" xfId="272"/>
    <cellStyle name="Обычный 147" xfId="273"/>
    <cellStyle name="Обычный 148" xfId="274"/>
    <cellStyle name="Обычный 149" xfId="275"/>
    <cellStyle name="Обычный 15" xfId="276"/>
    <cellStyle name="Обычный 150" xfId="277"/>
    <cellStyle name="Обычный 151" xfId="278"/>
    <cellStyle name="Обычный 152" xfId="279"/>
    <cellStyle name="Обычный 153" xfId="280"/>
    <cellStyle name="Обычный 154" xfId="281"/>
    <cellStyle name="Обычный 155" xfId="282"/>
    <cellStyle name="Обычный 156" xfId="283"/>
    <cellStyle name="Обычный 157" xfId="284"/>
    <cellStyle name="Обычный 158" xfId="285"/>
    <cellStyle name="Обычный 159" xfId="286"/>
    <cellStyle name="Обычный 16" xfId="287"/>
    <cellStyle name="Обычный 160" xfId="288"/>
    <cellStyle name="Обычный 161" xfId="289"/>
    <cellStyle name="Обычный 162" xfId="290"/>
    <cellStyle name="Обычный 163" xfId="291"/>
    <cellStyle name="Обычный 164" xfId="292"/>
    <cellStyle name="Обычный 165" xfId="293"/>
    <cellStyle name="Обычный 166" xfId="294"/>
    <cellStyle name="Обычный 167" xfId="295"/>
    <cellStyle name="Обычный 168" xfId="296"/>
    <cellStyle name="Обычный 169" xfId="297"/>
    <cellStyle name="Обычный 17" xfId="298"/>
    <cellStyle name="Обычный 170" xfId="299"/>
    <cellStyle name="Обычный 171" xfId="300"/>
    <cellStyle name="Обычный 172" xfId="301"/>
    <cellStyle name="Обычный 173" xfId="302"/>
    <cellStyle name="Обычный 174" xfId="303"/>
    <cellStyle name="Обычный 175" xfId="304"/>
    <cellStyle name="Обычный 176" xfId="305"/>
    <cellStyle name="Обычный 177" xfId="306"/>
    <cellStyle name="Обычный 178" xfId="307"/>
    <cellStyle name="Обычный 179" xfId="308"/>
    <cellStyle name="Обычный 18" xfId="309"/>
    <cellStyle name="Обычный 180" xfId="310"/>
    <cellStyle name="Обычный 181" xfId="311"/>
    <cellStyle name="Обычный 182" xfId="312"/>
    <cellStyle name="Обычный 183" xfId="313"/>
    <cellStyle name="Обычный 184" xfId="314"/>
    <cellStyle name="Обычный 185" xfId="315"/>
    <cellStyle name="Обычный 186" xfId="316"/>
    <cellStyle name="Обычный 187" xfId="317"/>
    <cellStyle name="Обычный 188" xfId="318"/>
    <cellStyle name="Обычный 189" xfId="319"/>
    <cellStyle name="Обычный 19" xfId="320"/>
    <cellStyle name="Обычный 190" xfId="321"/>
    <cellStyle name="Обычный 191" xfId="322"/>
    <cellStyle name="Обычный 192" xfId="323"/>
    <cellStyle name="Обычный 193" xfId="324"/>
    <cellStyle name="Обычный 194" xfId="325"/>
    <cellStyle name="Обычный 195" xfId="326"/>
    <cellStyle name="Обычный 196" xfId="327"/>
    <cellStyle name="Обычный 197" xfId="328"/>
    <cellStyle name="Обычный 198" xfId="329"/>
    <cellStyle name="Обычный 199" xfId="330"/>
    <cellStyle name="Обычный 2" xfId="331"/>
    <cellStyle name="Обычный 2 2" xfId="332"/>
    <cellStyle name="Обычный 2 2 2" xfId="333"/>
    <cellStyle name="Обычный 2 2 2 2" xfId="334"/>
    <cellStyle name="Обычный 2 2 2 2 2" xfId="709"/>
    <cellStyle name="Обычный 2 2 2 2 2 2" xfId="1150"/>
    <cellStyle name="Обычный 2 2 2 2 2 3" xfId="1562"/>
    <cellStyle name="Обычный 2 2 2 2 3" xfId="1047"/>
    <cellStyle name="Обычный 2 2 2 2 4" xfId="1480"/>
    <cellStyle name="Обычный 2 2 2 3" xfId="335"/>
    <cellStyle name="Обычный 2 2 2 3 2" xfId="724"/>
    <cellStyle name="Обычный 2 2 2 3 2 2" xfId="1165"/>
    <cellStyle name="Обычный 2 2 2 3 2 3" xfId="1577"/>
    <cellStyle name="Обычный 2 2 2 3 3" xfId="1048"/>
    <cellStyle name="Обычный 2 2 2 3 4" xfId="1481"/>
    <cellStyle name="Обычный 2 2 2 4" xfId="336"/>
    <cellStyle name="Обычный 2 2 2 4 2" xfId="818"/>
    <cellStyle name="Обычный 2 2 2 4 2 2" xfId="1259"/>
    <cellStyle name="Обычный 2 2 2 4 2 3" xfId="1671"/>
    <cellStyle name="Обычный 2 2 2 4 3" xfId="1049"/>
    <cellStyle name="Обычный 2 2 2 4 4" xfId="1482"/>
    <cellStyle name="Обычный 2 2 2 5" xfId="679"/>
    <cellStyle name="Обычный 2 2 2 5 2" xfId="1120"/>
    <cellStyle name="Обычный 2 2 2 5 3" xfId="1532"/>
    <cellStyle name="Обычный 2 2 2 6" xfId="866"/>
    <cellStyle name="Обычный 2 2 2 6 2" xfId="1301"/>
    <cellStyle name="Обычный 2 2 2 6 3" xfId="1713"/>
    <cellStyle name="Обычный 2 2 2 7" xfId="1046"/>
    <cellStyle name="Обычный 2 2 2 8" xfId="1479"/>
    <cellStyle name="Обычный 2 2 3" xfId="337"/>
    <cellStyle name="Обычный 2 2 3 2" xfId="338"/>
    <cellStyle name="Обычный 2 2 3 2 2" xfId="755"/>
    <cellStyle name="Обычный 2 2 3 2 2 2" xfId="1196"/>
    <cellStyle name="Обычный 2 2 3 2 2 3" xfId="1608"/>
    <cellStyle name="Обычный 2 2 3 2 3" xfId="1051"/>
    <cellStyle name="Обычный 2 2 3 2 4" xfId="1484"/>
    <cellStyle name="Обычный 2 2 3 3" xfId="339"/>
    <cellStyle name="Обычный 2 2 3 3 2" xfId="814"/>
    <cellStyle name="Обычный 2 2 3 3 2 2" xfId="1255"/>
    <cellStyle name="Обычный 2 2 3 3 2 3" xfId="1667"/>
    <cellStyle name="Обычный 2 2 3 3 3" xfId="1052"/>
    <cellStyle name="Обычный 2 2 3 3 4" xfId="1485"/>
    <cellStyle name="Обычный 2 2 3 4" xfId="694"/>
    <cellStyle name="Обычный 2 2 3 4 2" xfId="1135"/>
    <cellStyle name="Обычный 2 2 3 4 3" xfId="1547"/>
    <cellStyle name="Обычный 2 2 3 5" xfId="1050"/>
    <cellStyle name="Обычный 2 2 3 6" xfId="1483"/>
    <cellStyle name="Обычный 2 2 4" xfId="340"/>
    <cellStyle name="Обычный 2 2 4 2" xfId="723"/>
    <cellStyle name="Обычный 2 2 4 2 2" xfId="1164"/>
    <cellStyle name="Обычный 2 2 4 2 3" xfId="1576"/>
    <cellStyle name="Обычный 2 2 4 3" xfId="1053"/>
    <cellStyle name="Обычный 2 2 4 4" xfId="1486"/>
    <cellStyle name="Обычный 2 2 5" xfId="341"/>
    <cellStyle name="Обычный 2 2 5 2" xfId="786"/>
    <cellStyle name="Обычный 2 2 5 2 2" xfId="1227"/>
    <cellStyle name="Обычный 2 2 5 2 3" xfId="1639"/>
    <cellStyle name="Обычный 2 2 5 3" xfId="1054"/>
    <cellStyle name="Обычный 2 2 5 4" xfId="1487"/>
    <cellStyle name="Обычный 2 2 6" xfId="664"/>
    <cellStyle name="Обычный 2 2 6 2" xfId="1105"/>
    <cellStyle name="Обычный 2 2 6 3" xfId="1517"/>
    <cellStyle name="Обычный 2 2 7" xfId="848"/>
    <cellStyle name="Обычный 2 2 7 2" xfId="1286"/>
    <cellStyle name="Обычный 2 2 7 3" xfId="1698"/>
    <cellStyle name="Обычный 2 2 8" xfId="1045"/>
    <cellStyle name="Обычный 2 2 9" xfId="1478"/>
    <cellStyle name="Обычный 2 3" xfId="342"/>
    <cellStyle name="Обычный 2 3 2" xfId="343"/>
    <cellStyle name="Обычный 2 3 2 2" xfId="816"/>
    <cellStyle name="Обычный 2 3 2 2 2" xfId="1257"/>
    <cellStyle name="Обычный 2 3 2 2 3" xfId="1669"/>
    <cellStyle name="Обычный 2 3 2 3" xfId="1056"/>
    <cellStyle name="Обычный 2 3 2 4" xfId="1489"/>
    <cellStyle name="Обычный 2 3 3" xfId="757"/>
    <cellStyle name="Обычный 2 3 3 2" xfId="1198"/>
    <cellStyle name="Обычный 2 3 3 3" xfId="1610"/>
    <cellStyle name="Обычный 2 3 4" xfId="871"/>
    <cellStyle name="Обычный 2 3 5" xfId="1055"/>
    <cellStyle name="Обычный 2 3 6" xfId="1488"/>
    <cellStyle name="Обычный 2 4" xfId="344"/>
    <cellStyle name="Обычный 2 4 2" xfId="345"/>
    <cellStyle name="Обычный 2 4 2 2" xfId="800"/>
    <cellStyle name="Обычный 2 4 2 2 2" xfId="1241"/>
    <cellStyle name="Обычный 2 4 2 2 3" xfId="1653"/>
    <cellStyle name="Обычный 2 4 2 3" xfId="1058"/>
    <cellStyle name="Обычный 2 4 2 4" xfId="1491"/>
    <cellStyle name="Обычный 2 4 3" xfId="741"/>
    <cellStyle name="Обычный 2 4 3 2" xfId="1182"/>
    <cellStyle name="Обычный 2 4 3 3" xfId="1594"/>
    <cellStyle name="Обычный 2 4 4" xfId="863"/>
    <cellStyle name="Обычный 2 4 5" xfId="1057"/>
    <cellStyle name="Обычный 2 4 6" xfId="1490"/>
    <cellStyle name="Обычный 2 5" xfId="346"/>
    <cellStyle name="Обычный 2 5 2" xfId="759"/>
    <cellStyle name="Обычный 2 5 2 2" xfId="1200"/>
    <cellStyle name="Обычный 2 5 2 3" xfId="1612"/>
    <cellStyle name="Обычный 2 5 3" xfId="1059"/>
    <cellStyle name="Обычный 2 5 4" xfId="1492"/>
    <cellStyle name="Обычный 2 6" xfId="347"/>
    <cellStyle name="Обычный 2 6 2" xfId="772"/>
    <cellStyle name="Обычный 2 6 2 2" xfId="1213"/>
    <cellStyle name="Обычный 2 6 2 3" xfId="1625"/>
    <cellStyle name="Обычный 2 6 3" xfId="1060"/>
    <cellStyle name="Обычный 2 6 4" xfId="1493"/>
    <cellStyle name="Обычный 2 7" xfId="833"/>
    <cellStyle name="Обычный 2 7 2" xfId="1272"/>
    <cellStyle name="Обычный 2 7 3" xfId="1684"/>
    <cellStyle name="Обычный 20" xfId="348"/>
    <cellStyle name="Обычный 200" xfId="349"/>
    <cellStyle name="Обычный 201" xfId="350"/>
    <cellStyle name="Обычный 202" xfId="351"/>
    <cellStyle name="Обычный 203" xfId="352"/>
    <cellStyle name="Обычный 204" xfId="353"/>
    <cellStyle name="Обычный 205" xfId="354"/>
    <cellStyle name="Обычный 206" xfId="355"/>
    <cellStyle name="Обычный 207" xfId="356"/>
    <cellStyle name="Обычный 208" xfId="357"/>
    <cellStyle name="Обычный 209" xfId="358"/>
    <cellStyle name="Обычный 21" xfId="359"/>
    <cellStyle name="Обычный 210" xfId="360"/>
    <cellStyle name="Обычный 211" xfId="361"/>
    <cellStyle name="Обычный 212" xfId="362"/>
    <cellStyle name="Обычный 213" xfId="363"/>
    <cellStyle name="Обычный 214" xfId="364"/>
    <cellStyle name="Обычный 215" xfId="365"/>
    <cellStyle name="Обычный 216" xfId="366"/>
    <cellStyle name="Обычный 217" xfId="367"/>
    <cellStyle name="Обычный 218" xfId="368"/>
    <cellStyle name="Обычный 219" xfId="369"/>
    <cellStyle name="Обычный 22" xfId="370"/>
    <cellStyle name="Обычный 220" xfId="371"/>
    <cellStyle name="Обычный 221" xfId="372"/>
    <cellStyle name="Обычный 222" xfId="373"/>
    <cellStyle name="Обычный 223" xfId="374"/>
    <cellStyle name="Обычный 224" xfId="375"/>
    <cellStyle name="Обычный 225" xfId="376"/>
    <cellStyle name="Обычный 226" xfId="377"/>
    <cellStyle name="Обычный 227" xfId="378"/>
    <cellStyle name="Обычный 228" xfId="379"/>
    <cellStyle name="Обычный 229" xfId="380"/>
    <cellStyle name="Обычный 23" xfId="381"/>
    <cellStyle name="Обычный 230" xfId="382"/>
    <cellStyle name="Обычный 231" xfId="383"/>
    <cellStyle name="Обычный 232" xfId="384"/>
    <cellStyle name="Обычный 233" xfId="385"/>
    <cellStyle name="Обычный 234" xfId="386"/>
    <cellStyle name="Обычный 235" xfId="387"/>
    <cellStyle name="Обычный 236" xfId="388"/>
    <cellStyle name="Обычный 237" xfId="389"/>
    <cellStyle name="Обычный 238" xfId="390"/>
    <cellStyle name="Обычный 239" xfId="391"/>
    <cellStyle name="Обычный 24" xfId="392"/>
    <cellStyle name="Обычный 240" xfId="393"/>
    <cellStyle name="Обычный 241" xfId="394"/>
    <cellStyle name="Обычный 242" xfId="395"/>
    <cellStyle name="Обычный 243" xfId="396"/>
    <cellStyle name="Обычный 244" xfId="397"/>
    <cellStyle name="Обычный 245" xfId="398"/>
    <cellStyle name="Обычный 246" xfId="399"/>
    <cellStyle name="Обычный 247" xfId="400"/>
    <cellStyle name="Обычный 248" xfId="401"/>
    <cellStyle name="Обычный 249" xfId="402"/>
    <cellStyle name="Обычный 25" xfId="403"/>
    <cellStyle name="Обычный 250" xfId="404"/>
    <cellStyle name="Обычный 251" xfId="405"/>
    <cellStyle name="Обычный 252" xfId="406"/>
    <cellStyle name="Обычный 253" xfId="407"/>
    <cellStyle name="Обычный 254" xfId="408"/>
    <cellStyle name="Обычный 255" xfId="409"/>
    <cellStyle name="Обычный 256" xfId="410"/>
    <cellStyle name="Обычный 257" xfId="411"/>
    <cellStyle name="Обычный 258" xfId="412"/>
    <cellStyle name="Обычный 259" xfId="413"/>
    <cellStyle name="Обычный 26" xfId="414"/>
    <cellStyle name="Обычный 260" xfId="415"/>
    <cellStyle name="Обычный 261" xfId="416"/>
    <cellStyle name="Обычный 262" xfId="417"/>
    <cellStyle name="Обычный 263" xfId="418"/>
    <cellStyle name="Обычный 264" xfId="419"/>
    <cellStyle name="Обычный 265" xfId="420"/>
    <cellStyle name="Обычный 266" xfId="421"/>
    <cellStyle name="Обычный 267" xfId="422"/>
    <cellStyle name="Обычный 268" xfId="423"/>
    <cellStyle name="Обычный 269" xfId="424"/>
    <cellStyle name="Обычный 27" xfId="425"/>
    <cellStyle name="Обычный 270" xfId="426"/>
    <cellStyle name="Обычный 271" xfId="427"/>
    <cellStyle name="Обычный 272" xfId="428"/>
    <cellStyle name="Обычный 273" xfId="429"/>
    <cellStyle name="Обычный 274" xfId="430"/>
    <cellStyle name="Обычный 275" xfId="431"/>
    <cellStyle name="Обычный 276" xfId="432"/>
    <cellStyle name="Обычный 277" xfId="433"/>
    <cellStyle name="Обычный 278" xfId="434"/>
    <cellStyle name="Обычный 279" xfId="435"/>
    <cellStyle name="Обычный 28" xfId="436"/>
    <cellStyle name="Обычный 280" xfId="437"/>
    <cellStyle name="Обычный 281" xfId="438"/>
    <cellStyle name="Обычный 282" xfId="439"/>
    <cellStyle name="Обычный 283" xfId="440"/>
    <cellStyle name="Обычный 284" xfId="441"/>
    <cellStyle name="Обычный 285" xfId="442"/>
    <cellStyle name="Обычный 286" xfId="443"/>
    <cellStyle name="Обычный 287" xfId="444"/>
    <cellStyle name="Обычный 288" xfId="445"/>
    <cellStyle name="Обычный 289" xfId="446"/>
    <cellStyle name="Обычный 29" xfId="447"/>
    <cellStyle name="Обычный 290" xfId="448"/>
    <cellStyle name="Обычный 291" xfId="449"/>
    <cellStyle name="Обычный 292" xfId="450"/>
    <cellStyle name="Обычный 293" xfId="451"/>
    <cellStyle name="Обычный 294" xfId="452"/>
    <cellStyle name="Обычный 295" xfId="453"/>
    <cellStyle name="Обычный 296" xfId="454"/>
    <cellStyle name="Обычный 297" xfId="455"/>
    <cellStyle name="Обычный 298" xfId="456"/>
    <cellStyle name="Обычный 299" xfId="457"/>
    <cellStyle name="Обычный 3" xfId="458"/>
    <cellStyle name="Обычный 3 2" xfId="459"/>
    <cellStyle name="Обычный 3 2 2" xfId="460"/>
    <cellStyle name="Обычный 3 2 2 2" xfId="461"/>
    <cellStyle name="Обычный 3 2 2 3" xfId="696"/>
    <cellStyle name="Обычный 3 2 2 3 2" xfId="1137"/>
    <cellStyle name="Обычный 3 2 2 3 3" xfId="1549"/>
    <cellStyle name="Обычный 3 2 2 4" xfId="874"/>
    <cellStyle name="Обычный 3 2 2 5" xfId="1071"/>
    <cellStyle name="Обычный 3 2 2 6" xfId="1497"/>
    <cellStyle name="Обычный 3 2 3" xfId="462"/>
    <cellStyle name="Обычный 3 2 3 2" xfId="726"/>
    <cellStyle name="Обычный 3 2 3 2 2" xfId="1167"/>
    <cellStyle name="Обычный 3 2 3 2 3" xfId="1579"/>
    <cellStyle name="Обычный 3 2 3 3" xfId="1072"/>
    <cellStyle name="Обычный 3 2 3 4" xfId="1498"/>
    <cellStyle name="Обычный 3 2 4" xfId="666"/>
    <cellStyle name="Обычный 3 2 4 2" xfId="1107"/>
    <cellStyle name="Обычный 3 2 4 3" xfId="1519"/>
    <cellStyle name="Обычный 3 2 5" xfId="867"/>
    <cellStyle name="Обычный 3 2 6" xfId="1070"/>
    <cellStyle name="Обычный 3 2 7" xfId="1496"/>
    <cellStyle name="Обычный 3 3" xfId="463"/>
    <cellStyle name="Обычный 3 3 2" xfId="464"/>
    <cellStyle name="Обычный 3 3 3" xfId="681"/>
    <cellStyle name="Обычный 3 3 3 2" xfId="1122"/>
    <cellStyle name="Обычный 3 3 3 3" xfId="1534"/>
    <cellStyle name="Обычный 3 3 4" xfId="872"/>
    <cellStyle name="Обычный 3 3 5" xfId="1073"/>
    <cellStyle name="Обычный 3 3 6" xfId="1499"/>
    <cellStyle name="Обычный 3 4" xfId="465"/>
    <cellStyle name="Обычный 3 4 2" xfId="864"/>
    <cellStyle name="Обычный 3 5" xfId="466"/>
    <cellStyle name="Обычный 3 5 2" xfId="725"/>
    <cellStyle name="Обычный 3 5 2 2" xfId="1166"/>
    <cellStyle name="Обычный 3 5 2 3" xfId="1578"/>
    <cellStyle name="Обычный 3 5 3" xfId="1075"/>
    <cellStyle name="Обычный 3 5 4" xfId="1500"/>
    <cellStyle name="Обычный 3 6" xfId="662"/>
    <cellStyle name="Обычный 3 6 2" xfId="1104"/>
    <cellStyle name="Обычный 3 6 3" xfId="1516"/>
    <cellStyle name="Обычный 3 7" xfId="1069"/>
    <cellStyle name="Обычный 3 8" xfId="1495"/>
    <cellStyle name="Обычный 30" xfId="467"/>
    <cellStyle name="Обычный 300" xfId="468"/>
    <cellStyle name="Обычный 301" xfId="469"/>
    <cellStyle name="Обычный 302" xfId="470"/>
    <cellStyle name="Обычный 303" xfId="471"/>
    <cellStyle name="Обычный 304" xfId="472"/>
    <cellStyle name="Обычный 305" xfId="473"/>
    <cellStyle name="Обычный 306" xfId="474"/>
    <cellStyle name="Обычный 307" xfId="475"/>
    <cellStyle name="Обычный 308" xfId="476"/>
    <cellStyle name="Обычный 309" xfId="477"/>
    <cellStyle name="Обычный 31" xfId="478"/>
    <cellStyle name="Обычный 310" xfId="479"/>
    <cellStyle name="Обычный 311" xfId="480"/>
    <cellStyle name="Обычный 312" xfId="481"/>
    <cellStyle name="Обычный 313" xfId="482"/>
    <cellStyle name="Обычный 314" xfId="483"/>
    <cellStyle name="Обычный 315" xfId="484"/>
    <cellStyle name="Обычный 316" xfId="485"/>
    <cellStyle name="Обычный 317" xfId="486"/>
    <cellStyle name="Обычный 318" xfId="487"/>
    <cellStyle name="Обычный 319" xfId="488"/>
    <cellStyle name="Обычный 32" xfId="489"/>
    <cellStyle name="Обычный 320" xfId="490"/>
    <cellStyle name="Обычный 321" xfId="491"/>
    <cellStyle name="Обычный 322" xfId="492"/>
    <cellStyle name="Обычный 323" xfId="493"/>
    <cellStyle name="Обычный 324" xfId="494"/>
    <cellStyle name="Обычный 325" xfId="495"/>
    <cellStyle name="Обычный 326" xfId="496"/>
    <cellStyle name="Обычный 327" xfId="497"/>
    <cellStyle name="Обычный 328" xfId="498"/>
    <cellStyle name="Обычный 329" xfId="499"/>
    <cellStyle name="Обычный 33" xfId="500"/>
    <cellStyle name="Обычный 330" xfId="501"/>
    <cellStyle name="Обычный 331" xfId="502"/>
    <cellStyle name="Обычный 332" xfId="503"/>
    <cellStyle name="Обычный 333" xfId="504"/>
    <cellStyle name="Обычный 334" xfId="505"/>
    <cellStyle name="Обычный 335" xfId="506"/>
    <cellStyle name="Обычный 336" xfId="507"/>
    <cellStyle name="Обычный 337" xfId="508"/>
    <cellStyle name="Обычный 338" xfId="509"/>
    <cellStyle name="Обычный 339" xfId="510"/>
    <cellStyle name="Обычный 34" xfId="511"/>
    <cellStyle name="Обычный 340" xfId="512"/>
    <cellStyle name="Обычный 341" xfId="513"/>
    <cellStyle name="Обычный 342" xfId="514"/>
    <cellStyle name="Обычный 343" xfId="515"/>
    <cellStyle name="Обычный 344" xfId="516"/>
    <cellStyle name="Обычный 345" xfId="517"/>
    <cellStyle name="Обычный 346" xfId="518"/>
    <cellStyle name="Обычный 347" xfId="519"/>
    <cellStyle name="Обычный 348" xfId="520"/>
    <cellStyle name="Обычный 349" xfId="521"/>
    <cellStyle name="Обычный 35" xfId="522"/>
    <cellStyle name="Обычный 350" xfId="523"/>
    <cellStyle name="Обычный 351" xfId="524"/>
    <cellStyle name="Обычный 352" xfId="525"/>
    <cellStyle name="Обычный 353" xfId="526"/>
    <cellStyle name="Обычный 354" xfId="527"/>
    <cellStyle name="Обычный 355" xfId="528"/>
    <cellStyle name="Обычный 356" xfId="529"/>
    <cellStyle name="Обычный 357" xfId="530"/>
    <cellStyle name="Обычный 358" xfId="531"/>
    <cellStyle name="Обычный 359" xfId="532"/>
    <cellStyle name="Обычный 36" xfId="533"/>
    <cellStyle name="Обычный 360" xfId="534"/>
    <cellStyle name="Обычный 361" xfId="535"/>
    <cellStyle name="Обычный 362" xfId="536"/>
    <cellStyle name="Обычный 363" xfId="537"/>
    <cellStyle name="Обычный 364" xfId="538"/>
    <cellStyle name="Обычный 365" xfId="539"/>
    <cellStyle name="Обычный 366" xfId="540"/>
    <cellStyle name="Обычный 367" xfId="541"/>
    <cellStyle name="Обычный 368" xfId="542"/>
    <cellStyle name="Обычный 369" xfId="543"/>
    <cellStyle name="Обычный 37" xfId="544"/>
    <cellStyle name="Обычный 370" xfId="545"/>
    <cellStyle name="Обычный 371" xfId="546"/>
    <cellStyle name="Обычный 372" xfId="547"/>
    <cellStyle name="Обычный 373" xfId="548"/>
    <cellStyle name="Обычный 374" xfId="549"/>
    <cellStyle name="Обычный 375" xfId="550"/>
    <cellStyle name="Обычный 376" xfId="551"/>
    <cellStyle name="Обычный 377" xfId="552"/>
    <cellStyle name="Обычный 377 2" xfId="553"/>
    <cellStyle name="Обычный 377 2 2" xfId="868"/>
    <cellStyle name="Обычный 378" xfId="554"/>
    <cellStyle name="Обычный 378 2" xfId="889"/>
    <cellStyle name="Обычный 378 3" xfId="865"/>
    <cellStyle name="Обычный 379" xfId="555"/>
    <cellStyle name="Обычный 379 2" xfId="888"/>
    <cellStyle name="Обычный 38" xfId="556"/>
    <cellStyle name="Обычный 380" xfId="850"/>
    <cellStyle name="Обычный 380 2" xfId="1288"/>
    <cellStyle name="Обычный 380 3" xfId="1700"/>
    <cellStyle name="Обычный 381" xfId="834"/>
    <cellStyle name="Обычный 382" xfId="906"/>
    <cellStyle name="Обычный 383" xfId="1515"/>
    <cellStyle name="Обычный 39" xfId="557"/>
    <cellStyle name="Обычный 4" xfId="558"/>
    <cellStyle name="Обычный 4 2" xfId="559"/>
    <cellStyle name="Обычный 4 2 2" xfId="560"/>
    <cellStyle name="Обычный 4 2 2 2" xfId="817"/>
    <cellStyle name="Обычный 4 2 2 2 2" xfId="1258"/>
    <cellStyle name="Обычный 4 2 2 2 3" xfId="1670"/>
    <cellStyle name="Обычный 4 2 2 3" xfId="1083"/>
    <cellStyle name="Обычный 4 2 2 4" xfId="1502"/>
    <cellStyle name="Обычный 4 2 3" xfId="758"/>
    <cellStyle name="Обычный 4 2 3 2" xfId="1199"/>
    <cellStyle name="Обычный 4 2 3 3" xfId="1611"/>
    <cellStyle name="Обычный 4 2 4" xfId="873"/>
    <cellStyle name="Обычный 4 2 5" xfId="1082"/>
    <cellStyle name="Обычный 4 2 6" xfId="1501"/>
    <cellStyle name="Обычный 4 3" xfId="561"/>
    <cellStyle name="Обычный 4 4" xfId="1729"/>
    <cellStyle name="Обычный 40" xfId="562"/>
    <cellStyle name="Обычный 41" xfId="563"/>
    <cellStyle name="Обычный 42" xfId="564"/>
    <cellStyle name="Обычный 43" xfId="565"/>
    <cellStyle name="Обычный 44" xfId="566"/>
    <cellStyle name="Обычный 45" xfId="567"/>
    <cellStyle name="Обычный 46" xfId="568"/>
    <cellStyle name="Обычный 47" xfId="569"/>
    <cellStyle name="Обычный 48" xfId="570"/>
    <cellStyle name="Обычный 49" xfId="571"/>
    <cellStyle name="Обычный 5" xfId="572"/>
    <cellStyle name="Обычный 5 2" xfId="876"/>
    <cellStyle name="Обычный 5 2 2" xfId="1306"/>
    <cellStyle name="Обычный 5 2 3" xfId="1717"/>
    <cellStyle name="Обычный 5 3" xfId="879"/>
    <cellStyle name="Обычный 5 3 2" xfId="1308"/>
    <cellStyle name="Обычный 5 3 3" xfId="1719"/>
    <cellStyle name="Обычный 5 4" xfId="881"/>
    <cellStyle name="Обычный 5 4 2" xfId="1310"/>
    <cellStyle name="Обычный 5 4 3" xfId="1721"/>
    <cellStyle name="Обычный 5 5" xfId="883"/>
    <cellStyle name="Обычный 5 5 2" xfId="1312"/>
    <cellStyle name="Обычный 5 5 3" xfId="1723"/>
    <cellStyle name="Обычный 5 6" xfId="885"/>
    <cellStyle name="Обычный 5 6 2" xfId="1314"/>
    <cellStyle name="Обычный 5 6 3" xfId="1725"/>
    <cellStyle name="Обычный 5 7" xfId="887"/>
    <cellStyle name="Обычный 5 7 2" xfId="1316"/>
    <cellStyle name="Обычный 5 7 3" xfId="1727"/>
    <cellStyle name="Обычный 5 8" xfId="870"/>
    <cellStyle name="Обычный 5 8 2" xfId="1303"/>
    <cellStyle name="Обычный 5 8 3" xfId="1715"/>
    <cellStyle name="Обычный 50" xfId="573"/>
    <cellStyle name="Обычный 51" xfId="574"/>
    <cellStyle name="Обычный 52" xfId="575"/>
    <cellStyle name="Обычный 53" xfId="576"/>
    <cellStyle name="Обычный 54" xfId="577"/>
    <cellStyle name="Обычный 55" xfId="578"/>
    <cellStyle name="Обычный 56" xfId="579"/>
    <cellStyle name="Обычный 57" xfId="580"/>
    <cellStyle name="Обычный 58" xfId="581"/>
    <cellStyle name="Обычный 59" xfId="582"/>
    <cellStyle name="Обычный 6" xfId="583"/>
    <cellStyle name="Обычный 6 2" xfId="877"/>
    <cellStyle name="Обычный 60" xfId="584"/>
    <cellStyle name="Обычный 61" xfId="585"/>
    <cellStyle name="Обычный 62" xfId="586"/>
    <cellStyle name="Обычный 63" xfId="587"/>
    <cellStyle name="Обычный 64" xfId="588"/>
    <cellStyle name="Обычный 65" xfId="589"/>
    <cellStyle name="Обычный 66" xfId="590"/>
    <cellStyle name="Обычный 67" xfId="591"/>
    <cellStyle name="Обычный 68" xfId="592"/>
    <cellStyle name="Обычный 69" xfId="593"/>
    <cellStyle name="Обычный 7" xfId="594"/>
    <cellStyle name="Обычный 7 2" xfId="875"/>
    <cellStyle name="Обычный 7 2 2" xfId="1305"/>
    <cellStyle name="Обычный 7 2 3" xfId="1716"/>
    <cellStyle name="Обычный 70" xfId="595"/>
    <cellStyle name="Обычный 71" xfId="596"/>
    <cellStyle name="Обычный 72" xfId="597"/>
    <cellStyle name="Обычный 73" xfId="598"/>
    <cellStyle name="Обычный 74" xfId="599"/>
    <cellStyle name="Обычный 75" xfId="600"/>
    <cellStyle name="Обычный 76" xfId="601"/>
    <cellStyle name="Обычный 77" xfId="602"/>
    <cellStyle name="Обычный 78" xfId="603"/>
    <cellStyle name="Обычный 79" xfId="604"/>
    <cellStyle name="Обычный 8" xfId="605"/>
    <cellStyle name="Обычный 8 2" xfId="878"/>
    <cellStyle name="Обычный 8 2 2" xfId="1307"/>
    <cellStyle name="Обычный 8 2 3" xfId="1718"/>
    <cellStyle name="Обычный 80" xfId="606"/>
    <cellStyle name="Обычный 81" xfId="607"/>
    <cellStyle name="Обычный 82" xfId="608"/>
    <cellStyle name="Обычный 83" xfId="609"/>
    <cellStyle name="Обычный 84" xfId="610"/>
    <cellStyle name="Обычный 85" xfId="611"/>
    <cellStyle name="Обычный 86" xfId="612"/>
    <cellStyle name="Обычный 87" xfId="613"/>
    <cellStyle name="Обычный 88" xfId="614"/>
    <cellStyle name="Обычный 89" xfId="615"/>
    <cellStyle name="Обычный 9" xfId="616"/>
    <cellStyle name="Обычный 9 2" xfId="880"/>
    <cellStyle name="Обычный 9 2 2" xfId="1309"/>
    <cellStyle name="Обычный 9 2 3" xfId="1720"/>
    <cellStyle name="Обычный 90" xfId="617"/>
    <cellStyle name="Обычный 91" xfId="618"/>
    <cellStyle name="Обычный 92" xfId="619"/>
    <cellStyle name="Обычный 93" xfId="620"/>
    <cellStyle name="Обычный 94" xfId="621"/>
    <cellStyle name="Обычный 95" xfId="622"/>
    <cellStyle name="Обычный 96" xfId="623"/>
    <cellStyle name="Обычный 97" xfId="624"/>
    <cellStyle name="Обычный 98" xfId="625"/>
    <cellStyle name="Обычный 99" xfId="626"/>
    <cellStyle name="Обычный_method_2_1" xfId="29"/>
    <cellStyle name="Плохой" xfId="7" builtinId="27" customBuiltin="1"/>
    <cellStyle name="Плохой 2" xfId="627"/>
    <cellStyle name="Пояснение" xfId="15" builtinId="53" customBuiltin="1"/>
    <cellStyle name="Пояснение 2" xfId="628"/>
    <cellStyle name="Примечание 2" xfId="629"/>
    <cellStyle name="Примечание 2 10" xfId="1503"/>
    <cellStyle name="Примечание 2 2" xfId="630"/>
    <cellStyle name="Примечание 2 2 2" xfId="631"/>
    <cellStyle name="Примечание 2 2 2 2" xfId="632"/>
    <cellStyle name="Примечание 2 2 2 2 2" xfId="756"/>
    <cellStyle name="Примечание 2 2 2 2 2 2" xfId="1197"/>
    <cellStyle name="Примечание 2 2 2 2 2 3" xfId="1609"/>
    <cellStyle name="Примечание 2 2 2 2 3" xfId="1094"/>
    <cellStyle name="Примечание 2 2 2 2 4" xfId="1506"/>
    <cellStyle name="Примечание 2 2 2 3" xfId="633"/>
    <cellStyle name="Примечание 2 2 2 3 2" xfId="815"/>
    <cellStyle name="Примечание 2 2 2 3 2 2" xfId="1256"/>
    <cellStyle name="Примечание 2 2 2 3 2 3" xfId="1668"/>
    <cellStyle name="Примечание 2 2 2 3 3" xfId="1095"/>
    <cellStyle name="Примечание 2 2 2 3 4" xfId="1507"/>
    <cellStyle name="Примечание 2 2 2 4" xfId="710"/>
    <cellStyle name="Примечание 2 2 2 4 2" xfId="1151"/>
    <cellStyle name="Примечание 2 2 2 4 3" xfId="1563"/>
    <cellStyle name="Примечание 2 2 2 5" xfId="1093"/>
    <cellStyle name="Примечание 2 2 2 6" xfId="1505"/>
    <cellStyle name="Примечание 2 2 3" xfId="634"/>
    <cellStyle name="Примечание 2 2 3 2" xfId="728"/>
    <cellStyle name="Примечание 2 2 3 2 2" xfId="1169"/>
    <cellStyle name="Примечание 2 2 3 2 3" xfId="1581"/>
    <cellStyle name="Примечание 2 2 3 3" xfId="1096"/>
    <cellStyle name="Примечание 2 2 3 4" xfId="1508"/>
    <cellStyle name="Примечание 2 2 4" xfId="635"/>
    <cellStyle name="Примечание 2 2 4 2" xfId="787"/>
    <cellStyle name="Примечание 2 2 4 2 2" xfId="1228"/>
    <cellStyle name="Примечание 2 2 4 2 3" xfId="1640"/>
    <cellStyle name="Примечание 2 2 4 3" xfId="1097"/>
    <cellStyle name="Примечание 2 2 4 4" xfId="1509"/>
    <cellStyle name="Примечание 2 2 5" xfId="680"/>
    <cellStyle name="Примечание 2 2 5 2" xfId="1121"/>
    <cellStyle name="Примечание 2 2 5 3" xfId="1533"/>
    <cellStyle name="Примечание 2 2 6" xfId="849"/>
    <cellStyle name="Примечание 2 2 6 2" xfId="1287"/>
    <cellStyle name="Примечание 2 2 6 3" xfId="1699"/>
    <cellStyle name="Примечание 2 2 7" xfId="1092"/>
    <cellStyle name="Примечание 2 2 8" xfId="1504"/>
    <cellStyle name="Примечание 2 3" xfId="636"/>
    <cellStyle name="Примечание 2 3 2" xfId="637"/>
    <cellStyle name="Примечание 2 3 2 2" xfId="742"/>
    <cellStyle name="Примечание 2 3 2 2 2" xfId="1183"/>
    <cellStyle name="Примечание 2 3 2 2 3" xfId="1595"/>
    <cellStyle name="Примечание 2 3 2 3" xfId="1099"/>
    <cellStyle name="Примечание 2 3 2 4" xfId="1511"/>
    <cellStyle name="Примечание 2 3 3" xfId="638"/>
    <cellStyle name="Примечание 2 3 3 2" xfId="801"/>
    <cellStyle name="Примечание 2 3 3 2 2" xfId="1242"/>
    <cellStyle name="Примечание 2 3 3 2 3" xfId="1654"/>
    <cellStyle name="Примечание 2 3 3 3" xfId="1100"/>
    <cellStyle name="Примечание 2 3 3 4" xfId="1512"/>
    <cellStyle name="Примечание 2 3 4" xfId="695"/>
    <cellStyle name="Примечание 2 3 4 2" xfId="1136"/>
    <cellStyle name="Примечание 2 3 4 3" xfId="1548"/>
    <cellStyle name="Примечание 2 3 5" xfId="869"/>
    <cellStyle name="Примечание 2 3 5 2" xfId="1302"/>
    <cellStyle name="Примечание 2 3 5 3" xfId="1714"/>
    <cellStyle name="Примечание 2 3 6" xfId="1098"/>
    <cellStyle name="Примечание 2 3 7" xfId="1510"/>
    <cellStyle name="Примечание 2 4" xfId="639"/>
    <cellStyle name="Примечание 2 5" xfId="640"/>
    <cellStyle name="Примечание 2 5 2" xfId="727"/>
    <cellStyle name="Примечание 2 5 2 2" xfId="1168"/>
    <cellStyle name="Примечание 2 5 2 3" xfId="1580"/>
    <cellStyle name="Примечание 2 5 3" xfId="1101"/>
    <cellStyle name="Примечание 2 5 4" xfId="1513"/>
    <cellStyle name="Примечание 2 6" xfId="641"/>
    <cellStyle name="Примечание 2 6 2" xfId="773"/>
    <cellStyle name="Примечание 2 6 2 2" xfId="1214"/>
    <cellStyle name="Примечание 2 6 2 3" xfId="1626"/>
    <cellStyle name="Примечание 2 6 3" xfId="1102"/>
    <cellStyle name="Примечание 2 6 4" xfId="1514"/>
    <cellStyle name="Примечание 2 7" xfId="665"/>
    <cellStyle name="Примечание 2 7 2" xfId="1106"/>
    <cellStyle name="Примечание 2 7 3" xfId="1518"/>
    <cellStyle name="Примечание 2 8" xfId="835"/>
    <cellStyle name="Примечание 2 8 2" xfId="1273"/>
    <cellStyle name="Примечание 2 8 3" xfId="1685"/>
    <cellStyle name="Примечание 2 9" xfId="1091"/>
    <cellStyle name="Примечание 3" xfId="642"/>
    <cellStyle name="Примечание 3 10" xfId="1342"/>
    <cellStyle name="Примечание 3 11" xfId="1304"/>
    <cellStyle name="Примечание 3 12" xfId="1344"/>
    <cellStyle name="Примечание 3 13" xfId="1043"/>
    <cellStyle name="Примечание 3 2" xfId="1103"/>
    <cellStyle name="Примечание 3 3" xfId="1327"/>
    <cellStyle name="Примечание 3 4" xfId="1340"/>
    <cellStyle name="Примечание 3 5" xfId="1031"/>
    <cellStyle name="Примечание 3 6" xfId="1044"/>
    <cellStyle name="Примечание 3 7" xfId="1339"/>
    <cellStyle name="Примечание 3 8" xfId="1323"/>
    <cellStyle name="Примечание 3 9" xfId="1037"/>
    <cellStyle name="Процентный 2" xfId="643"/>
    <cellStyle name="Связанная ячейка" xfId="12" builtinId="24" customBuiltin="1"/>
    <cellStyle name="Связанная ячейка 2" xfId="644"/>
    <cellStyle name="Текст предупреждения" xfId="14" builtinId="11" customBuiltin="1"/>
    <cellStyle name="Текст предупреждения 2" xfId="645"/>
    <cellStyle name="Финансовый [0] 2" xfId="646"/>
    <cellStyle name="Финансовый 2" xfId="647"/>
    <cellStyle name="Финансовый 2 2" xfId="890"/>
    <cellStyle name="Финансовый 2 2 2" xfId="1317"/>
    <cellStyle name="Финансовый 2 2 3" xfId="1728"/>
    <cellStyle name="Финансовый 3" xfId="661"/>
    <cellStyle name="Финансовый 4" xfId="663"/>
    <cellStyle name="Финансовый 5" xfId="819"/>
    <cellStyle name="Финансовый 6" xfId="820"/>
    <cellStyle name="Финансовый 7" xfId="1730"/>
    <cellStyle name="Финансовый 8" xfId="1731"/>
    <cellStyle name="Хороший" xfId="6" builtinId="26" customBuiltin="1"/>
    <cellStyle name="Хороший 2" xfId="64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</sheetPr>
  <dimension ref="A1:AT69"/>
  <sheetViews>
    <sheetView tabSelected="1" view="pageBreakPreview" zoomScale="60" zoomScaleNormal="80" workbookViewId="0">
      <pane xSplit="2" ySplit="9" topLeftCell="C10" activePane="bottomRight" state="frozen"/>
      <selection activeCell="R37" sqref="R37"/>
      <selection pane="topRight" activeCell="R37" sqref="R37"/>
      <selection pane="bottomLeft" activeCell="R37" sqref="R37"/>
      <selection pane="bottomRight" activeCell="Q3" sqref="Q3"/>
    </sheetView>
  </sheetViews>
  <sheetFormatPr defaultColWidth="8.77734375" defaultRowHeight="13.2" x14ac:dyDescent="0.25"/>
  <cols>
    <col min="1" max="1" width="5.109375" style="1" customWidth="1"/>
    <col min="2" max="2" width="27.88671875" style="32" customWidth="1"/>
    <col min="3" max="3" width="12.21875" style="1" customWidth="1"/>
    <col min="4" max="4" width="16.6640625" style="1" customWidth="1"/>
    <col min="5" max="5" width="16.44140625" style="1" customWidth="1"/>
    <col min="6" max="6" width="15.5546875" style="1" customWidth="1"/>
    <col min="7" max="7" width="17" style="1" customWidth="1"/>
    <col min="8" max="8" width="14.88671875" style="35" customWidth="1"/>
    <col min="9" max="9" width="15.21875" style="35" hidden="1" customWidth="1"/>
    <col min="10" max="10" width="10.44140625" style="1" customWidth="1"/>
    <col min="11" max="11" width="10.21875" style="1" customWidth="1"/>
    <col min="12" max="12" width="9.6640625" style="1" customWidth="1"/>
    <col min="13" max="13" width="16.6640625" style="1" customWidth="1"/>
    <col min="14" max="14" width="13.109375" style="1" customWidth="1"/>
    <col min="15" max="15" width="15.33203125" style="1" customWidth="1"/>
    <col min="16" max="16" width="14.33203125" style="1" customWidth="1"/>
    <col min="17" max="17" width="15.77734375" style="1" customWidth="1"/>
    <col min="18" max="18" width="13" style="1" customWidth="1"/>
    <col min="19" max="19" width="14.6640625" style="1" customWidth="1"/>
    <col min="20" max="20" width="21.109375" style="1" customWidth="1"/>
    <col min="21" max="21" width="15.88671875" style="1" customWidth="1"/>
    <col min="22" max="22" width="17.21875" style="1" customWidth="1"/>
    <col min="23" max="23" width="15.5546875" style="1" customWidth="1"/>
    <col min="24" max="24" width="14.44140625" style="1" customWidth="1"/>
    <col min="25" max="25" width="13.6640625" style="35" customWidth="1"/>
    <col min="26" max="26" width="11" style="35" customWidth="1"/>
    <col min="27" max="27" width="12.44140625" style="35" customWidth="1"/>
    <col min="28" max="28" width="14.44140625" style="35" customWidth="1"/>
    <col min="29" max="29" width="15.77734375" style="35" customWidth="1"/>
    <col min="30" max="30" width="14" style="35" customWidth="1"/>
    <col min="31" max="31" width="14" style="1" customWidth="1"/>
    <col min="32" max="32" width="10.21875" style="1" customWidth="1"/>
    <col min="33" max="33" width="12" style="1" customWidth="1"/>
    <col min="34" max="34" width="11.44140625" style="35" customWidth="1"/>
    <col min="35" max="35" width="14" style="35" customWidth="1"/>
    <col min="36" max="36" width="10.21875" style="35" customWidth="1"/>
    <col min="37" max="37" width="12" style="35" customWidth="1"/>
    <col min="38" max="39" width="14" style="35" customWidth="1"/>
    <col min="40" max="40" width="10.21875" style="35" customWidth="1"/>
    <col min="41" max="41" width="13" style="35" customWidth="1"/>
    <col min="42" max="42" width="12.5546875" style="35" customWidth="1"/>
    <col min="43" max="43" width="10.6640625" style="35" customWidth="1"/>
    <col min="44" max="44" width="10.6640625" style="1" customWidth="1"/>
    <col min="45" max="45" width="17.33203125" style="35" customWidth="1"/>
    <col min="46" max="16384" width="8.77734375" style="1"/>
  </cols>
  <sheetData>
    <row r="1" spans="1:45" x14ac:dyDescent="0.25">
      <c r="B1" s="33" t="s">
        <v>0</v>
      </c>
      <c r="C1" s="2"/>
      <c r="D1" s="2"/>
      <c r="E1" s="2"/>
      <c r="F1" s="2"/>
      <c r="G1" s="2"/>
      <c r="H1" s="39"/>
      <c r="I1" s="39"/>
      <c r="J1" s="2"/>
      <c r="K1" s="2"/>
      <c r="L1" s="2"/>
      <c r="M1" s="2"/>
      <c r="N1" s="2"/>
      <c r="O1" s="2"/>
      <c r="P1" s="2"/>
    </row>
    <row r="2" spans="1:45" ht="15.45" customHeight="1" x14ac:dyDescent="0.25">
      <c r="C2" s="3" t="s">
        <v>81</v>
      </c>
      <c r="D2" s="3"/>
      <c r="E2" s="3"/>
      <c r="F2" s="3"/>
      <c r="G2" s="3"/>
      <c r="H2" s="46"/>
      <c r="I2" s="46"/>
      <c r="J2" s="3"/>
      <c r="K2" s="3"/>
      <c r="L2" s="3"/>
      <c r="M2" s="3"/>
      <c r="N2" s="3"/>
      <c r="O2" s="3"/>
      <c r="P2" s="3"/>
      <c r="Y2" s="83"/>
      <c r="Z2" s="83"/>
      <c r="AA2" s="83"/>
      <c r="AB2" s="83"/>
      <c r="AC2" s="83"/>
      <c r="AD2" s="83"/>
      <c r="AE2" s="83"/>
    </row>
    <row r="3" spans="1:45" x14ac:dyDescent="0.25">
      <c r="A3" s="4" t="s">
        <v>1</v>
      </c>
      <c r="B3" s="31"/>
      <c r="C3" s="5"/>
      <c r="D3" s="5"/>
      <c r="E3" s="5"/>
      <c r="F3" s="5"/>
      <c r="G3" s="5"/>
      <c r="H3" s="38"/>
      <c r="I3" s="38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84"/>
      <c r="Z3" s="84"/>
      <c r="AA3" s="84"/>
      <c r="AB3" s="84"/>
      <c r="AC3" s="84"/>
      <c r="AD3" s="84"/>
      <c r="AE3" s="84"/>
      <c r="AF3" s="5"/>
      <c r="AG3" s="5"/>
      <c r="AH3" s="38"/>
      <c r="AI3" s="38"/>
      <c r="AJ3" s="38"/>
      <c r="AK3" s="38"/>
      <c r="AL3" s="38"/>
      <c r="AM3" s="38"/>
      <c r="AN3" s="38"/>
      <c r="AO3" s="38"/>
      <c r="AP3" s="38"/>
      <c r="AQ3" s="38"/>
      <c r="AR3" s="5"/>
      <c r="AS3" s="38"/>
    </row>
    <row r="4" spans="1:45" ht="39.6" customHeight="1" x14ac:dyDescent="0.25">
      <c r="A4" s="114" t="s">
        <v>2</v>
      </c>
      <c r="B4" s="115" t="s">
        <v>3</v>
      </c>
      <c r="C4" s="101" t="s">
        <v>77</v>
      </c>
      <c r="D4" s="119" t="s">
        <v>4</v>
      </c>
      <c r="E4" s="120"/>
      <c r="F4" s="120"/>
      <c r="G4" s="120"/>
      <c r="H4" s="120"/>
      <c r="I4" s="121"/>
      <c r="J4" s="120"/>
      <c r="K4" s="120"/>
      <c r="L4" s="120"/>
      <c r="M4" s="120"/>
      <c r="N4" s="120"/>
      <c r="O4" s="120"/>
      <c r="P4" s="120"/>
      <c r="Q4" s="120"/>
      <c r="R4" s="120"/>
      <c r="S4" s="120"/>
      <c r="T4" s="120"/>
      <c r="U4" s="120"/>
      <c r="V4" s="120"/>
      <c r="W4" s="120"/>
      <c r="X4" s="120"/>
      <c r="Y4" s="27"/>
      <c r="Z4" s="27"/>
      <c r="AA4" s="27"/>
      <c r="AB4" s="27"/>
      <c r="AC4" s="27"/>
      <c r="AD4" s="27"/>
      <c r="AE4" s="106" t="s">
        <v>5</v>
      </c>
      <c r="AF4" s="106"/>
      <c r="AG4" s="106"/>
      <c r="AH4" s="106"/>
      <c r="AI4" s="106"/>
      <c r="AJ4" s="106"/>
      <c r="AK4" s="106"/>
      <c r="AL4" s="106"/>
      <c r="AM4" s="106"/>
      <c r="AN4" s="106"/>
      <c r="AO4" s="106"/>
      <c r="AP4" s="106"/>
      <c r="AQ4" s="107" t="s">
        <v>6</v>
      </c>
      <c r="AR4" s="108"/>
      <c r="AS4" s="109"/>
    </row>
    <row r="5" spans="1:45" ht="55.2" customHeight="1" x14ac:dyDescent="0.25">
      <c r="A5" s="114"/>
      <c r="B5" s="116"/>
      <c r="C5" s="101"/>
      <c r="D5" s="102" t="s">
        <v>90</v>
      </c>
      <c r="E5" s="102"/>
      <c r="F5" s="102"/>
      <c r="G5" s="102"/>
      <c r="H5" s="102"/>
      <c r="I5" s="62"/>
      <c r="J5" s="118" t="s">
        <v>78</v>
      </c>
      <c r="K5" s="118" t="s">
        <v>79</v>
      </c>
      <c r="L5" s="118" t="s">
        <v>80</v>
      </c>
      <c r="M5" s="103" t="s">
        <v>84</v>
      </c>
      <c r="N5" s="104"/>
      <c r="O5" s="104"/>
      <c r="P5" s="105"/>
      <c r="Q5" s="103" t="s">
        <v>85</v>
      </c>
      <c r="R5" s="104"/>
      <c r="S5" s="104"/>
      <c r="T5" s="105"/>
      <c r="U5" s="103" t="s">
        <v>86</v>
      </c>
      <c r="V5" s="104"/>
      <c r="W5" s="104"/>
      <c r="X5" s="105"/>
      <c r="Y5" s="101" t="s">
        <v>91</v>
      </c>
      <c r="Z5" s="101"/>
      <c r="AA5" s="101"/>
      <c r="AB5" s="101" t="s">
        <v>92</v>
      </c>
      <c r="AC5" s="101"/>
      <c r="AD5" s="101"/>
      <c r="AE5" s="103" t="s">
        <v>84</v>
      </c>
      <c r="AF5" s="104"/>
      <c r="AG5" s="104"/>
      <c r="AH5" s="105"/>
      <c r="AI5" s="103" t="s">
        <v>85</v>
      </c>
      <c r="AJ5" s="104"/>
      <c r="AK5" s="104"/>
      <c r="AL5" s="105"/>
      <c r="AM5" s="103" t="s">
        <v>86</v>
      </c>
      <c r="AN5" s="104"/>
      <c r="AO5" s="104"/>
      <c r="AP5" s="105"/>
      <c r="AQ5" s="102" t="s">
        <v>6</v>
      </c>
      <c r="AR5" s="102"/>
      <c r="AS5" s="102"/>
    </row>
    <row r="6" spans="1:45" ht="118.8" customHeight="1" x14ac:dyDescent="0.25">
      <c r="A6" s="114"/>
      <c r="B6" s="117"/>
      <c r="C6" s="101"/>
      <c r="D6" s="34" t="s">
        <v>83</v>
      </c>
      <c r="E6" s="25" t="s">
        <v>87</v>
      </c>
      <c r="F6" s="25" t="s">
        <v>88</v>
      </c>
      <c r="G6" s="25" t="s">
        <v>89</v>
      </c>
      <c r="H6" s="25" t="s">
        <v>82</v>
      </c>
      <c r="I6" s="61"/>
      <c r="J6" s="118"/>
      <c r="K6" s="118"/>
      <c r="L6" s="118"/>
      <c r="M6" s="25" t="s">
        <v>7</v>
      </c>
      <c r="N6" s="25" t="s">
        <v>8</v>
      </c>
      <c r="O6" s="25" t="s">
        <v>9</v>
      </c>
      <c r="P6" s="25" t="s">
        <v>10</v>
      </c>
      <c r="Q6" s="25" t="s">
        <v>7</v>
      </c>
      <c r="R6" s="25" t="s">
        <v>8</v>
      </c>
      <c r="S6" s="25" t="s">
        <v>9</v>
      </c>
      <c r="T6" s="25" t="s">
        <v>10</v>
      </c>
      <c r="U6" s="25" t="s">
        <v>7</v>
      </c>
      <c r="V6" s="25" t="s">
        <v>8</v>
      </c>
      <c r="W6" s="25" t="s">
        <v>9</v>
      </c>
      <c r="X6" s="25" t="s">
        <v>10</v>
      </c>
      <c r="Y6" s="52">
        <v>2025</v>
      </c>
      <c r="Z6" s="52">
        <v>2026</v>
      </c>
      <c r="AA6" s="52">
        <v>2027</v>
      </c>
      <c r="AB6" s="52">
        <v>2025</v>
      </c>
      <c r="AC6" s="52">
        <v>2026</v>
      </c>
      <c r="AD6" s="52">
        <v>2027</v>
      </c>
      <c r="AE6" s="25" t="s">
        <v>101</v>
      </c>
      <c r="AF6" s="25" t="s">
        <v>102</v>
      </c>
      <c r="AG6" s="25" t="s">
        <v>103</v>
      </c>
      <c r="AH6" s="25" t="s">
        <v>104</v>
      </c>
      <c r="AI6" s="25" t="s">
        <v>101</v>
      </c>
      <c r="AJ6" s="25" t="s">
        <v>102</v>
      </c>
      <c r="AK6" s="25" t="s">
        <v>103</v>
      </c>
      <c r="AL6" s="25" t="s">
        <v>104</v>
      </c>
      <c r="AM6" s="25" t="s">
        <v>101</v>
      </c>
      <c r="AN6" s="25" t="s">
        <v>102</v>
      </c>
      <c r="AO6" s="25" t="s">
        <v>103</v>
      </c>
      <c r="AP6" s="25" t="s">
        <v>104</v>
      </c>
      <c r="AQ6" s="34" t="s">
        <v>93</v>
      </c>
      <c r="AR6" s="34" t="s">
        <v>94</v>
      </c>
      <c r="AS6" s="34" t="s">
        <v>108</v>
      </c>
    </row>
    <row r="7" spans="1:45" s="8" customFormat="1" ht="39.75" customHeight="1" x14ac:dyDescent="0.25">
      <c r="A7" s="110" t="s">
        <v>11</v>
      </c>
      <c r="B7" s="110"/>
      <c r="C7" s="6">
        <v>1</v>
      </c>
      <c r="D7" s="6">
        <f>C7+1</f>
        <v>2</v>
      </c>
      <c r="E7" s="36">
        <f t="shared" ref="E7:S7" si="0">D7+1</f>
        <v>3</v>
      </c>
      <c r="F7" s="36">
        <f t="shared" si="0"/>
        <v>4</v>
      </c>
      <c r="G7" s="36">
        <f t="shared" si="0"/>
        <v>5</v>
      </c>
      <c r="H7" s="36" t="s">
        <v>95</v>
      </c>
      <c r="I7" s="63"/>
      <c r="J7" s="36">
        <v>7</v>
      </c>
      <c r="K7" s="36">
        <f t="shared" si="0"/>
        <v>8</v>
      </c>
      <c r="L7" s="36">
        <f t="shared" si="0"/>
        <v>9</v>
      </c>
      <c r="M7" s="36">
        <v>10</v>
      </c>
      <c r="N7" s="36">
        <f>M7+1</f>
        <v>11</v>
      </c>
      <c r="O7" s="36">
        <f t="shared" si="0"/>
        <v>12</v>
      </c>
      <c r="P7" s="36" t="s">
        <v>96</v>
      </c>
      <c r="Q7" s="36">
        <v>14</v>
      </c>
      <c r="R7" s="36">
        <f>Q7+1</f>
        <v>15</v>
      </c>
      <c r="S7" s="36">
        <f t="shared" si="0"/>
        <v>16</v>
      </c>
      <c r="T7" s="7" t="s">
        <v>97</v>
      </c>
      <c r="U7" s="7">
        <v>18</v>
      </c>
      <c r="V7" s="36">
        <f t="shared" ref="V7:AS7" si="1">U7+1</f>
        <v>19</v>
      </c>
      <c r="W7" s="36">
        <f t="shared" si="1"/>
        <v>20</v>
      </c>
      <c r="X7" s="36" t="s">
        <v>98</v>
      </c>
      <c r="Y7" s="36">
        <v>22</v>
      </c>
      <c r="Z7" s="36">
        <f t="shared" si="1"/>
        <v>23</v>
      </c>
      <c r="AA7" s="36">
        <f t="shared" si="1"/>
        <v>24</v>
      </c>
      <c r="AB7" s="36">
        <f t="shared" si="1"/>
        <v>25</v>
      </c>
      <c r="AC7" s="36">
        <f t="shared" si="1"/>
        <v>26</v>
      </c>
      <c r="AD7" s="36">
        <f t="shared" si="1"/>
        <v>27</v>
      </c>
      <c r="AE7" s="36">
        <f t="shared" si="1"/>
        <v>28</v>
      </c>
      <c r="AF7" s="36">
        <f t="shared" si="1"/>
        <v>29</v>
      </c>
      <c r="AG7" s="36">
        <f t="shared" si="1"/>
        <v>30</v>
      </c>
      <c r="AH7" s="36" t="s">
        <v>105</v>
      </c>
      <c r="AI7" s="36">
        <v>32</v>
      </c>
      <c r="AJ7" s="36">
        <f t="shared" si="1"/>
        <v>33</v>
      </c>
      <c r="AK7" s="36">
        <f t="shared" si="1"/>
        <v>34</v>
      </c>
      <c r="AL7" s="36" t="s">
        <v>106</v>
      </c>
      <c r="AM7" s="36">
        <v>36</v>
      </c>
      <c r="AN7" s="36">
        <f t="shared" si="1"/>
        <v>37</v>
      </c>
      <c r="AO7" s="36">
        <f t="shared" si="1"/>
        <v>38</v>
      </c>
      <c r="AP7" s="36" t="s">
        <v>107</v>
      </c>
      <c r="AQ7" s="36">
        <v>40</v>
      </c>
      <c r="AR7" s="36">
        <f t="shared" si="1"/>
        <v>41</v>
      </c>
      <c r="AS7" s="36">
        <f t="shared" si="1"/>
        <v>42</v>
      </c>
    </row>
    <row r="8" spans="1:45" s="8" customFormat="1" ht="78" customHeight="1" x14ac:dyDescent="0.25">
      <c r="A8" s="9"/>
      <c r="B8" s="30" t="s">
        <v>99</v>
      </c>
      <c r="C8" s="9" t="s">
        <v>12</v>
      </c>
      <c r="D8" s="9" t="s">
        <v>100</v>
      </c>
      <c r="E8" s="40" t="s">
        <v>100</v>
      </c>
      <c r="F8" s="40" t="s">
        <v>100</v>
      </c>
      <c r="G8" s="40" t="s">
        <v>100</v>
      </c>
      <c r="H8" s="40" t="s">
        <v>100</v>
      </c>
      <c r="I8" s="59"/>
      <c r="J8" s="40" t="s">
        <v>100</v>
      </c>
      <c r="K8" s="40" t="s">
        <v>100</v>
      </c>
      <c r="L8" s="40" t="s">
        <v>100</v>
      </c>
      <c r="M8" s="40" t="s">
        <v>100</v>
      </c>
      <c r="N8" s="40" t="s">
        <v>100</v>
      </c>
      <c r="O8" s="40" t="s">
        <v>100</v>
      </c>
      <c r="P8" s="40" t="s">
        <v>100</v>
      </c>
      <c r="Q8" s="40" t="s">
        <v>100</v>
      </c>
      <c r="R8" s="40" t="s">
        <v>100</v>
      </c>
      <c r="S8" s="40" t="s">
        <v>100</v>
      </c>
      <c r="T8" s="40" t="s">
        <v>100</v>
      </c>
      <c r="U8" s="40" t="s">
        <v>100</v>
      </c>
      <c r="V8" s="40" t="s">
        <v>100</v>
      </c>
      <c r="W8" s="40" t="s">
        <v>100</v>
      </c>
      <c r="X8" s="40" t="s">
        <v>100</v>
      </c>
      <c r="Y8" s="40" t="s">
        <v>100</v>
      </c>
      <c r="Z8" s="40" t="s">
        <v>100</v>
      </c>
      <c r="AA8" s="40" t="s">
        <v>100</v>
      </c>
      <c r="AB8" s="40" t="s">
        <v>100</v>
      </c>
      <c r="AC8" s="40" t="s">
        <v>100</v>
      </c>
      <c r="AD8" s="40" t="s">
        <v>100</v>
      </c>
      <c r="AE8" s="40" t="s">
        <v>100</v>
      </c>
      <c r="AF8" s="40" t="s">
        <v>100</v>
      </c>
      <c r="AG8" s="40" t="s">
        <v>100</v>
      </c>
      <c r="AH8" s="40" t="s">
        <v>100</v>
      </c>
      <c r="AI8" s="40" t="s">
        <v>100</v>
      </c>
      <c r="AJ8" s="40" t="s">
        <v>100</v>
      </c>
      <c r="AK8" s="40" t="s">
        <v>100</v>
      </c>
      <c r="AL8" s="40" t="s">
        <v>100</v>
      </c>
      <c r="AM8" s="40" t="s">
        <v>100</v>
      </c>
      <c r="AN8" s="40" t="s">
        <v>100</v>
      </c>
      <c r="AO8" s="40" t="s">
        <v>100</v>
      </c>
      <c r="AP8" s="40" t="s">
        <v>100</v>
      </c>
      <c r="AQ8" s="40" t="s">
        <v>100</v>
      </c>
      <c r="AR8" s="40" t="s">
        <v>100</v>
      </c>
      <c r="AS8" s="40" t="s">
        <v>100</v>
      </c>
    </row>
    <row r="9" spans="1:45" s="88" customFormat="1" ht="17.25" customHeight="1" x14ac:dyDescent="0.3">
      <c r="A9" s="10" t="s">
        <v>13</v>
      </c>
      <c r="B9" s="85" t="s">
        <v>14</v>
      </c>
      <c r="C9" s="18">
        <v>389293</v>
      </c>
      <c r="D9" s="86">
        <v>15630253</v>
      </c>
      <c r="E9" s="87">
        <v>114522000</v>
      </c>
      <c r="F9" s="18"/>
      <c r="G9" s="18"/>
      <c r="H9" s="41">
        <f>SUM(E9:G9)</f>
        <v>114522000</v>
      </c>
      <c r="I9" s="67">
        <f>D9*100/H9</f>
        <v>13.64825361065996</v>
      </c>
      <c r="J9" s="67">
        <f>D9*100/E9</f>
        <v>13.64825361065996</v>
      </c>
      <c r="K9" s="18"/>
      <c r="L9" s="18"/>
      <c r="M9" s="87">
        <v>124141000</v>
      </c>
      <c r="N9" s="18"/>
      <c r="O9" s="18"/>
      <c r="P9" s="41">
        <f t="shared" ref="P9:P39" si="2">SUM(M9:O9)</f>
        <v>124141000</v>
      </c>
      <c r="Q9" s="87">
        <v>133700000</v>
      </c>
      <c r="R9" s="17"/>
      <c r="S9" s="17"/>
      <c r="T9" s="41">
        <f t="shared" ref="T9:T39" si="3">SUM(Q9:S9)</f>
        <v>133700000</v>
      </c>
      <c r="U9" s="87">
        <v>143594000</v>
      </c>
      <c r="V9" s="15"/>
      <c r="W9" s="15"/>
      <c r="X9" s="41">
        <f>SUM(U9:W9)</f>
        <v>143594000</v>
      </c>
      <c r="Y9" s="18">
        <v>136554</v>
      </c>
      <c r="Z9" s="18">
        <v>147075</v>
      </c>
      <c r="AA9" s="18">
        <v>157950</v>
      </c>
      <c r="AB9" s="18">
        <v>16854749</v>
      </c>
      <c r="AC9" s="18">
        <v>18168998</v>
      </c>
      <c r="AD9" s="18">
        <v>19535488</v>
      </c>
      <c r="AE9" s="17">
        <v>49568</v>
      </c>
      <c r="AF9" s="17"/>
      <c r="AG9" s="17"/>
      <c r="AH9" s="41">
        <f>SUM(AE9:AG9)</f>
        <v>49568</v>
      </c>
      <c r="AI9" s="17">
        <v>52344</v>
      </c>
      <c r="AJ9" s="17"/>
      <c r="AK9" s="17"/>
      <c r="AL9" s="41">
        <f>SUM(AI9:AK9)</f>
        <v>52344</v>
      </c>
      <c r="AM9" s="17">
        <v>54752</v>
      </c>
      <c r="AN9" s="17"/>
      <c r="AO9" s="17"/>
      <c r="AP9" s="41">
        <f>SUM(AM9:AO9)</f>
        <v>54752</v>
      </c>
      <c r="AQ9" s="17">
        <v>150711</v>
      </c>
      <c r="AR9" s="41">
        <v>155322</v>
      </c>
      <c r="AS9" s="41">
        <v>159535</v>
      </c>
    </row>
    <row r="10" spans="1:45" s="88" customFormat="1" ht="17.25" customHeight="1" x14ac:dyDescent="0.3">
      <c r="A10" s="10" t="s">
        <v>15</v>
      </c>
      <c r="B10" s="85" t="s">
        <v>16</v>
      </c>
      <c r="C10" s="18">
        <v>68896</v>
      </c>
      <c r="D10" s="86">
        <v>1013500</v>
      </c>
      <c r="E10" s="87">
        <v>7434000</v>
      </c>
      <c r="F10" s="18"/>
      <c r="G10" s="18"/>
      <c r="H10" s="41">
        <f t="shared" ref="H10:H39" si="4">SUM(E10:G10)</f>
        <v>7434000</v>
      </c>
      <c r="I10" s="67">
        <f t="shared" ref="I10:I39" si="5">D10*100/H10</f>
        <v>13.633306429916599</v>
      </c>
      <c r="J10" s="67">
        <f t="shared" ref="J10:J13" si="6">D10*100/E10</f>
        <v>13.633306429916599</v>
      </c>
      <c r="K10" s="18"/>
      <c r="L10" s="18"/>
      <c r="M10" s="87">
        <v>8059000</v>
      </c>
      <c r="N10" s="18"/>
      <c r="O10" s="18"/>
      <c r="P10" s="41">
        <f t="shared" si="2"/>
        <v>8059000</v>
      </c>
      <c r="Q10" s="87">
        <v>8679000</v>
      </c>
      <c r="R10" s="17"/>
      <c r="S10" s="17"/>
      <c r="T10" s="41">
        <f t="shared" si="3"/>
        <v>8679000</v>
      </c>
      <c r="U10" s="87">
        <v>9321000</v>
      </c>
      <c r="V10" s="15"/>
      <c r="W10" s="15"/>
      <c r="X10" s="41">
        <f t="shared" ref="X10:X39" si="7">SUM(U10:W10)</f>
        <v>9321000</v>
      </c>
      <c r="Y10" s="18"/>
      <c r="Z10" s="18"/>
      <c r="AA10" s="18"/>
      <c r="AB10" s="18">
        <v>1096415</v>
      </c>
      <c r="AC10" s="18">
        <v>1180535</v>
      </c>
      <c r="AD10" s="18">
        <v>1267859</v>
      </c>
      <c r="AE10" s="17">
        <v>959</v>
      </c>
      <c r="AF10" s="17"/>
      <c r="AG10" s="17"/>
      <c r="AH10" s="41">
        <f t="shared" ref="AH10:AH39" si="8">SUM(AE10:AG10)</f>
        <v>959</v>
      </c>
      <c r="AI10" s="17">
        <v>1013</v>
      </c>
      <c r="AJ10" s="17"/>
      <c r="AK10" s="17"/>
      <c r="AL10" s="41">
        <f t="shared" ref="AL10:AL39" si="9">SUM(AI10:AK10)</f>
        <v>1013</v>
      </c>
      <c r="AM10" s="17">
        <v>1060</v>
      </c>
      <c r="AN10" s="17"/>
      <c r="AO10" s="17"/>
      <c r="AP10" s="41">
        <f t="shared" ref="AP10:AP39" si="10">SUM(AM10:AO10)</f>
        <v>1060</v>
      </c>
      <c r="AQ10" s="17">
        <v>18720</v>
      </c>
      <c r="AR10" s="41">
        <v>19420</v>
      </c>
      <c r="AS10" s="41">
        <v>20052</v>
      </c>
    </row>
    <row r="11" spans="1:45" s="88" customFormat="1" ht="17.25" customHeight="1" x14ac:dyDescent="0.3">
      <c r="A11" s="10" t="s">
        <v>17</v>
      </c>
      <c r="B11" s="85" t="s">
        <v>18</v>
      </c>
      <c r="C11" s="18">
        <v>48469</v>
      </c>
      <c r="D11" s="86">
        <v>620046</v>
      </c>
      <c r="E11" s="87">
        <v>4606000</v>
      </c>
      <c r="F11" s="18"/>
      <c r="G11" s="18"/>
      <c r="H11" s="41">
        <f t="shared" si="4"/>
        <v>4606000</v>
      </c>
      <c r="I11" s="67">
        <f t="shared" si="5"/>
        <v>13.461702127659574</v>
      </c>
      <c r="J11" s="67">
        <f t="shared" si="6"/>
        <v>13.461702127659574</v>
      </c>
      <c r="K11" s="18"/>
      <c r="L11" s="18"/>
      <c r="M11" s="87">
        <v>4993000</v>
      </c>
      <c r="N11" s="18"/>
      <c r="O11" s="18"/>
      <c r="P11" s="41">
        <f t="shared" si="2"/>
        <v>4993000</v>
      </c>
      <c r="Q11" s="87">
        <v>5378000</v>
      </c>
      <c r="R11" s="17"/>
      <c r="S11" s="17"/>
      <c r="T11" s="41">
        <f t="shared" si="3"/>
        <v>5378000</v>
      </c>
      <c r="U11" s="87">
        <v>5776000</v>
      </c>
      <c r="V11" s="15"/>
      <c r="W11" s="15"/>
      <c r="X11" s="41">
        <f t="shared" si="7"/>
        <v>5776000</v>
      </c>
      <c r="Y11" s="18"/>
      <c r="Z11" s="18"/>
      <c r="AA11" s="18"/>
      <c r="AB11" s="18">
        <v>671736</v>
      </c>
      <c r="AC11" s="18">
        <v>722916</v>
      </c>
      <c r="AD11" s="18">
        <v>776303</v>
      </c>
      <c r="AE11" s="17">
        <v>18370</v>
      </c>
      <c r="AF11" s="17"/>
      <c r="AG11" s="17"/>
      <c r="AH11" s="41">
        <f t="shared" si="8"/>
        <v>18370</v>
      </c>
      <c r="AI11" s="17">
        <v>19399</v>
      </c>
      <c r="AJ11" s="17"/>
      <c r="AK11" s="17"/>
      <c r="AL11" s="41">
        <f t="shared" si="9"/>
        <v>19399</v>
      </c>
      <c r="AM11" s="17">
        <v>20291</v>
      </c>
      <c r="AN11" s="17"/>
      <c r="AO11" s="17"/>
      <c r="AP11" s="41">
        <f t="shared" si="10"/>
        <v>20291</v>
      </c>
      <c r="AQ11" s="17">
        <v>8830</v>
      </c>
      <c r="AR11" s="41">
        <v>9160</v>
      </c>
      <c r="AS11" s="41">
        <v>9460</v>
      </c>
    </row>
    <row r="12" spans="1:45" s="88" customFormat="1" ht="16.8" customHeight="1" x14ac:dyDescent="0.3">
      <c r="A12" s="10" t="s">
        <v>19</v>
      </c>
      <c r="B12" s="85" t="s">
        <v>20</v>
      </c>
      <c r="C12" s="18">
        <v>15397</v>
      </c>
      <c r="D12" s="86">
        <v>691039</v>
      </c>
      <c r="E12" s="87">
        <v>4523000</v>
      </c>
      <c r="F12" s="18"/>
      <c r="G12" s="18"/>
      <c r="H12" s="41">
        <f t="shared" si="4"/>
        <v>4523000</v>
      </c>
      <c r="I12" s="67">
        <f t="shared" si="5"/>
        <v>15.27833296484634</v>
      </c>
      <c r="J12" s="67">
        <f t="shared" si="6"/>
        <v>15.27833296484634</v>
      </c>
      <c r="K12" s="18"/>
      <c r="L12" s="18"/>
      <c r="M12" s="87">
        <v>4903000</v>
      </c>
      <c r="N12" s="18"/>
      <c r="O12" s="18"/>
      <c r="P12" s="41">
        <f t="shared" si="2"/>
        <v>4903000</v>
      </c>
      <c r="Q12" s="87">
        <v>5281000</v>
      </c>
      <c r="R12" s="17"/>
      <c r="S12" s="17"/>
      <c r="T12" s="41">
        <f t="shared" si="3"/>
        <v>5281000</v>
      </c>
      <c r="U12" s="87">
        <v>5671000</v>
      </c>
      <c r="V12" s="15"/>
      <c r="W12" s="15"/>
      <c r="X12" s="41">
        <f t="shared" si="7"/>
        <v>5671000</v>
      </c>
      <c r="Y12" s="18"/>
      <c r="Z12" s="18"/>
      <c r="AA12" s="18"/>
      <c r="AB12" s="18">
        <v>748988</v>
      </c>
      <c r="AC12" s="18">
        <v>806548</v>
      </c>
      <c r="AD12" s="18">
        <v>866180</v>
      </c>
      <c r="AE12" s="17">
        <v>0</v>
      </c>
      <c r="AF12" s="17"/>
      <c r="AG12" s="17"/>
      <c r="AH12" s="41">
        <f t="shared" si="8"/>
        <v>0</v>
      </c>
      <c r="AI12" s="17">
        <v>0</v>
      </c>
      <c r="AJ12" s="17"/>
      <c r="AK12" s="17"/>
      <c r="AL12" s="41">
        <f t="shared" si="9"/>
        <v>0</v>
      </c>
      <c r="AM12" s="17">
        <v>0</v>
      </c>
      <c r="AN12" s="17"/>
      <c r="AO12" s="17"/>
      <c r="AP12" s="41">
        <f t="shared" si="10"/>
        <v>0</v>
      </c>
      <c r="AQ12" s="17">
        <v>2380</v>
      </c>
      <c r="AR12" s="41">
        <v>2469</v>
      </c>
      <c r="AS12" s="41">
        <v>2550</v>
      </c>
    </row>
    <row r="13" spans="1:45" s="88" customFormat="1" ht="15.6" customHeight="1" x14ac:dyDescent="0.3">
      <c r="A13" s="10" t="s">
        <v>21</v>
      </c>
      <c r="B13" s="85" t="s">
        <v>22</v>
      </c>
      <c r="C13" s="18">
        <v>12104</v>
      </c>
      <c r="D13" s="86">
        <v>247191</v>
      </c>
      <c r="E13" s="87">
        <v>1732000</v>
      </c>
      <c r="F13" s="18"/>
      <c r="G13" s="18"/>
      <c r="H13" s="41">
        <f t="shared" si="4"/>
        <v>1732000</v>
      </c>
      <c r="I13" s="67">
        <f t="shared" si="5"/>
        <v>14.271997690531178</v>
      </c>
      <c r="J13" s="67">
        <f t="shared" si="6"/>
        <v>14.271997690531178</v>
      </c>
      <c r="K13" s="18"/>
      <c r="L13" s="18"/>
      <c r="M13" s="87">
        <v>1877000</v>
      </c>
      <c r="N13" s="18"/>
      <c r="O13" s="18"/>
      <c r="P13" s="41">
        <f t="shared" si="2"/>
        <v>1877000</v>
      </c>
      <c r="Q13" s="87">
        <v>2022000</v>
      </c>
      <c r="R13" s="17"/>
      <c r="S13" s="17"/>
      <c r="T13" s="41">
        <f t="shared" si="3"/>
        <v>2022000</v>
      </c>
      <c r="U13" s="87">
        <v>2172000</v>
      </c>
      <c r="V13" s="15"/>
      <c r="W13" s="15"/>
      <c r="X13" s="41">
        <f t="shared" si="7"/>
        <v>2172000</v>
      </c>
      <c r="Y13" s="18"/>
      <c r="Z13" s="18"/>
      <c r="AA13" s="18"/>
      <c r="AB13" s="18">
        <v>267913</v>
      </c>
      <c r="AC13" s="18">
        <v>288509</v>
      </c>
      <c r="AD13" s="18">
        <v>309842</v>
      </c>
      <c r="AE13" s="17">
        <v>0</v>
      </c>
      <c r="AF13" s="17"/>
      <c r="AG13" s="17"/>
      <c r="AH13" s="41">
        <f t="shared" si="8"/>
        <v>0</v>
      </c>
      <c r="AI13" s="17">
        <v>0</v>
      </c>
      <c r="AJ13" s="17"/>
      <c r="AK13" s="17"/>
      <c r="AL13" s="41">
        <f t="shared" si="9"/>
        <v>0</v>
      </c>
      <c r="AM13" s="17">
        <v>0</v>
      </c>
      <c r="AN13" s="17"/>
      <c r="AO13" s="17"/>
      <c r="AP13" s="41">
        <f t="shared" si="10"/>
        <v>0</v>
      </c>
      <c r="AQ13" s="17">
        <v>895</v>
      </c>
      <c r="AR13" s="41">
        <v>926</v>
      </c>
      <c r="AS13" s="41">
        <v>956</v>
      </c>
    </row>
    <row r="14" spans="1:45" s="88" customFormat="1" ht="15.6" x14ac:dyDescent="0.25">
      <c r="A14" s="10" t="s">
        <v>23</v>
      </c>
      <c r="B14" s="85" t="s">
        <v>24</v>
      </c>
      <c r="C14" s="18">
        <v>17303</v>
      </c>
      <c r="D14" s="86">
        <v>304328</v>
      </c>
      <c r="E14" s="18"/>
      <c r="F14" s="18">
        <v>1225190</v>
      </c>
      <c r="G14" s="18">
        <v>474810</v>
      </c>
      <c r="H14" s="41">
        <f t="shared" si="4"/>
        <v>1700000</v>
      </c>
      <c r="I14" s="67">
        <f t="shared" si="5"/>
        <v>17.901647058823528</v>
      </c>
      <c r="J14" s="67"/>
      <c r="K14" s="67">
        <v>16.98</v>
      </c>
      <c r="L14" s="67">
        <v>20.292327457298708</v>
      </c>
      <c r="M14" s="18"/>
      <c r="N14" s="18">
        <v>1328250</v>
      </c>
      <c r="O14" s="18">
        <v>514759</v>
      </c>
      <c r="P14" s="41">
        <f t="shared" si="2"/>
        <v>1843009</v>
      </c>
      <c r="Q14" s="17"/>
      <c r="R14" s="17">
        <v>1431682</v>
      </c>
      <c r="S14" s="17">
        <v>553318</v>
      </c>
      <c r="T14" s="41">
        <f t="shared" si="3"/>
        <v>1985000</v>
      </c>
      <c r="U14" s="41"/>
      <c r="V14" s="41">
        <v>1536532</v>
      </c>
      <c r="W14" s="41">
        <v>595468</v>
      </c>
      <c r="X14" s="41">
        <f t="shared" si="7"/>
        <v>2132000</v>
      </c>
      <c r="Y14" s="50"/>
      <c r="Z14" s="50"/>
      <c r="AA14" s="50"/>
      <c r="AB14" s="18">
        <v>330199</v>
      </c>
      <c r="AC14" s="18">
        <v>355150</v>
      </c>
      <c r="AD14" s="18">
        <v>381251</v>
      </c>
      <c r="AE14" s="17"/>
      <c r="AF14" s="17">
        <v>288155</v>
      </c>
      <c r="AG14" s="17">
        <v>5246</v>
      </c>
      <c r="AH14" s="41">
        <f t="shared" si="8"/>
        <v>293401</v>
      </c>
      <c r="AI14" s="17"/>
      <c r="AJ14" s="17">
        <v>304292</v>
      </c>
      <c r="AK14" s="17">
        <v>5539</v>
      </c>
      <c r="AL14" s="41">
        <f t="shared" si="9"/>
        <v>309831</v>
      </c>
      <c r="AM14" s="17"/>
      <c r="AN14" s="17">
        <v>318289</v>
      </c>
      <c r="AO14" s="17">
        <v>5794</v>
      </c>
      <c r="AP14" s="41">
        <f t="shared" si="10"/>
        <v>324083</v>
      </c>
      <c r="AQ14" s="17">
        <v>2920</v>
      </c>
      <c r="AR14" s="41">
        <v>3028</v>
      </c>
      <c r="AS14" s="41">
        <v>3127</v>
      </c>
    </row>
    <row r="15" spans="1:45" s="88" customFormat="1" ht="17.25" customHeight="1" x14ac:dyDescent="0.25">
      <c r="A15" s="10" t="s">
        <v>25</v>
      </c>
      <c r="B15" s="85" t="s">
        <v>26</v>
      </c>
      <c r="C15" s="18">
        <v>71484</v>
      </c>
      <c r="D15" s="86">
        <v>2168603</v>
      </c>
      <c r="E15" s="18"/>
      <c r="F15" s="18"/>
      <c r="G15" s="18">
        <v>14675000</v>
      </c>
      <c r="H15" s="41">
        <f t="shared" si="4"/>
        <v>14675000</v>
      </c>
      <c r="I15" s="67">
        <f t="shared" si="5"/>
        <v>14.7775332197615</v>
      </c>
      <c r="J15" s="67"/>
      <c r="K15" s="67"/>
      <c r="L15" s="67">
        <f>D15*100/G15</f>
        <v>14.7775332197615</v>
      </c>
      <c r="M15" s="18"/>
      <c r="N15" s="18"/>
      <c r="O15" s="18">
        <v>15908000</v>
      </c>
      <c r="P15" s="41">
        <f t="shared" si="2"/>
        <v>15908000</v>
      </c>
      <c r="Q15" s="17"/>
      <c r="R15" s="17"/>
      <c r="S15" s="17">
        <v>17133001</v>
      </c>
      <c r="T15" s="41">
        <f t="shared" si="3"/>
        <v>17133001</v>
      </c>
      <c r="U15" s="41"/>
      <c r="V15" s="41"/>
      <c r="W15" s="41">
        <v>18400000</v>
      </c>
      <c r="X15" s="41">
        <f t="shared" si="7"/>
        <v>18400000</v>
      </c>
      <c r="Y15" s="18">
        <v>93</v>
      </c>
      <c r="Z15" s="18">
        <v>100</v>
      </c>
      <c r="AA15" s="18">
        <v>107</v>
      </c>
      <c r="AB15" s="18">
        <v>2241087</v>
      </c>
      <c r="AC15" s="18">
        <v>2409429</v>
      </c>
      <c r="AD15" s="18">
        <v>2586140</v>
      </c>
      <c r="AE15" s="17"/>
      <c r="AF15" s="17"/>
      <c r="AG15" s="17">
        <v>315987</v>
      </c>
      <c r="AH15" s="41">
        <f t="shared" si="8"/>
        <v>315987</v>
      </c>
      <c r="AI15" s="17"/>
      <c r="AJ15" s="17"/>
      <c r="AK15" s="17">
        <v>333682</v>
      </c>
      <c r="AL15" s="41">
        <f t="shared" si="9"/>
        <v>333682</v>
      </c>
      <c r="AM15" s="17"/>
      <c r="AN15" s="17"/>
      <c r="AO15" s="17">
        <v>349031</v>
      </c>
      <c r="AP15" s="41">
        <f t="shared" si="10"/>
        <v>349031</v>
      </c>
      <c r="AQ15" s="17">
        <v>22998</v>
      </c>
      <c r="AR15" s="41">
        <v>23847</v>
      </c>
      <c r="AS15" s="41">
        <v>24624</v>
      </c>
    </row>
    <row r="16" spans="1:45" s="88" customFormat="1" ht="17.25" customHeight="1" x14ac:dyDescent="0.25">
      <c r="A16" s="10" t="s">
        <v>27</v>
      </c>
      <c r="B16" s="85" t="s">
        <v>28</v>
      </c>
      <c r="C16" s="18">
        <v>16962</v>
      </c>
      <c r="D16" s="86">
        <v>972627</v>
      </c>
      <c r="E16" s="18"/>
      <c r="F16" s="18">
        <v>735395</v>
      </c>
      <c r="G16" s="18">
        <v>7005605</v>
      </c>
      <c r="H16" s="41">
        <f t="shared" si="4"/>
        <v>7741000</v>
      </c>
      <c r="I16" s="67">
        <f t="shared" si="5"/>
        <v>12.564616974551091</v>
      </c>
      <c r="J16" s="65"/>
      <c r="K16" s="67">
        <v>14.74</v>
      </c>
      <c r="L16" s="67">
        <v>12.335936724950949</v>
      </c>
      <c r="M16" s="18"/>
      <c r="N16" s="18">
        <v>797145</v>
      </c>
      <c r="O16" s="18">
        <v>7593858</v>
      </c>
      <c r="P16" s="41">
        <f t="shared" si="2"/>
        <v>8391003</v>
      </c>
      <c r="Q16" s="17"/>
      <c r="R16" s="17">
        <v>858515</v>
      </c>
      <c r="S16" s="17">
        <v>8178485</v>
      </c>
      <c r="T16" s="41">
        <f t="shared" si="3"/>
        <v>9037000</v>
      </c>
      <c r="U16" s="41"/>
      <c r="V16" s="41">
        <v>922070</v>
      </c>
      <c r="W16" s="41">
        <v>8783930</v>
      </c>
      <c r="X16" s="41">
        <f t="shared" si="7"/>
        <v>9706000</v>
      </c>
      <c r="Y16" s="18">
        <v>207</v>
      </c>
      <c r="Z16" s="18">
        <v>220</v>
      </c>
      <c r="AA16" s="18">
        <v>227</v>
      </c>
      <c r="AB16" s="18">
        <v>1053464</v>
      </c>
      <c r="AC16" s="18">
        <v>1134204</v>
      </c>
      <c r="AD16" s="18">
        <v>1217931</v>
      </c>
      <c r="AE16" s="17"/>
      <c r="AF16" s="17">
        <v>0</v>
      </c>
      <c r="AG16" s="17">
        <v>300</v>
      </c>
      <c r="AH16" s="41">
        <f t="shared" si="8"/>
        <v>300</v>
      </c>
      <c r="AI16" s="17"/>
      <c r="AJ16" s="17">
        <v>0</v>
      </c>
      <c r="AK16" s="17">
        <v>317</v>
      </c>
      <c r="AL16" s="41">
        <f t="shared" si="9"/>
        <v>317</v>
      </c>
      <c r="AM16" s="17"/>
      <c r="AN16" s="17">
        <v>0</v>
      </c>
      <c r="AO16" s="17">
        <v>332</v>
      </c>
      <c r="AP16" s="41">
        <f t="shared" si="10"/>
        <v>332</v>
      </c>
      <c r="AQ16" s="17">
        <v>2919</v>
      </c>
      <c r="AR16" s="41">
        <v>3028</v>
      </c>
      <c r="AS16" s="41">
        <v>3128</v>
      </c>
    </row>
    <row r="17" spans="1:46" s="88" customFormat="1" ht="17.25" customHeight="1" x14ac:dyDescent="0.25">
      <c r="A17" s="10" t="s">
        <v>29</v>
      </c>
      <c r="B17" s="85" t="s">
        <v>30</v>
      </c>
      <c r="C17" s="18">
        <v>9643</v>
      </c>
      <c r="D17" s="86">
        <v>52476</v>
      </c>
      <c r="E17" s="18"/>
      <c r="F17" s="18"/>
      <c r="G17" s="18">
        <v>416000</v>
      </c>
      <c r="H17" s="41">
        <f t="shared" si="4"/>
        <v>416000</v>
      </c>
      <c r="I17" s="67">
        <f t="shared" si="5"/>
        <v>12.614423076923076</v>
      </c>
      <c r="J17" s="65"/>
      <c r="K17" s="67"/>
      <c r="L17" s="67">
        <v>12.6</v>
      </c>
      <c r="M17" s="18"/>
      <c r="N17" s="18"/>
      <c r="O17" s="18">
        <v>451000</v>
      </c>
      <c r="P17" s="41">
        <f t="shared" si="2"/>
        <v>451000</v>
      </c>
      <c r="Q17" s="17"/>
      <c r="R17" s="17"/>
      <c r="S17" s="17">
        <v>486000</v>
      </c>
      <c r="T17" s="41">
        <f t="shared" si="3"/>
        <v>486000</v>
      </c>
      <c r="U17" s="41"/>
      <c r="V17" s="41"/>
      <c r="W17" s="41">
        <v>522000</v>
      </c>
      <c r="X17" s="41">
        <f t="shared" si="7"/>
        <v>522000</v>
      </c>
      <c r="Y17" s="18"/>
      <c r="Z17" s="18"/>
      <c r="AA17" s="18"/>
      <c r="AB17" s="18">
        <v>56816</v>
      </c>
      <c r="AC17" s="18">
        <v>61222</v>
      </c>
      <c r="AD17" s="18">
        <v>65739</v>
      </c>
      <c r="AE17" s="17"/>
      <c r="AF17" s="17">
        <v>0</v>
      </c>
      <c r="AG17" s="17">
        <v>7040</v>
      </c>
      <c r="AH17" s="41">
        <f t="shared" si="8"/>
        <v>7040</v>
      </c>
      <c r="AI17" s="17"/>
      <c r="AJ17" s="17">
        <v>0</v>
      </c>
      <c r="AK17" s="17">
        <v>7434</v>
      </c>
      <c r="AL17" s="41">
        <f t="shared" si="9"/>
        <v>7434</v>
      </c>
      <c r="AM17" s="17"/>
      <c r="AN17" s="17">
        <v>0</v>
      </c>
      <c r="AO17" s="17">
        <v>7776</v>
      </c>
      <c r="AP17" s="41">
        <f t="shared" si="10"/>
        <v>7776</v>
      </c>
      <c r="AQ17" s="17">
        <v>147</v>
      </c>
      <c r="AR17" s="41">
        <v>152</v>
      </c>
      <c r="AS17" s="41">
        <v>156</v>
      </c>
    </row>
    <row r="18" spans="1:46" s="88" customFormat="1" ht="17.25" customHeight="1" x14ac:dyDescent="0.25">
      <c r="A18" s="10" t="s">
        <v>31</v>
      </c>
      <c r="B18" s="85" t="s">
        <v>32</v>
      </c>
      <c r="C18" s="18">
        <v>14431</v>
      </c>
      <c r="D18" s="86">
        <v>261749</v>
      </c>
      <c r="E18" s="18"/>
      <c r="F18" s="18">
        <v>999745</v>
      </c>
      <c r="G18" s="18">
        <v>1174255</v>
      </c>
      <c r="H18" s="41">
        <f t="shared" si="4"/>
        <v>2174000</v>
      </c>
      <c r="I18" s="67">
        <f t="shared" si="5"/>
        <v>12.039972401103956</v>
      </c>
      <c r="J18" s="65"/>
      <c r="K18" s="67">
        <v>12.12</v>
      </c>
      <c r="L18" s="67">
        <v>11.969291167591367</v>
      </c>
      <c r="M18" s="18"/>
      <c r="N18" s="18">
        <v>1083727</v>
      </c>
      <c r="O18" s="18">
        <v>1272274</v>
      </c>
      <c r="P18" s="41">
        <f t="shared" si="2"/>
        <v>2356001</v>
      </c>
      <c r="Q18" s="17"/>
      <c r="R18" s="17">
        <v>1167163</v>
      </c>
      <c r="S18" s="17">
        <v>1370836</v>
      </c>
      <c r="T18" s="41">
        <f t="shared" si="3"/>
        <v>2537999</v>
      </c>
      <c r="U18" s="41"/>
      <c r="V18" s="41">
        <v>1253533</v>
      </c>
      <c r="W18" s="41">
        <v>1471466</v>
      </c>
      <c r="X18" s="41">
        <f t="shared" si="7"/>
        <v>2724999</v>
      </c>
      <c r="Y18" s="18"/>
      <c r="Z18" s="18"/>
      <c r="AA18" s="18"/>
      <c r="AB18" s="18">
        <v>283557</v>
      </c>
      <c r="AC18" s="18">
        <v>305330</v>
      </c>
      <c r="AD18" s="18">
        <v>327895</v>
      </c>
      <c r="AE18" s="17"/>
      <c r="AF18" s="89">
        <v>76</v>
      </c>
      <c r="AG18" s="89">
        <v>31055</v>
      </c>
      <c r="AH18" s="41">
        <f t="shared" si="8"/>
        <v>31131</v>
      </c>
      <c r="AI18" s="89"/>
      <c r="AJ18" s="89">
        <v>80</v>
      </c>
      <c r="AK18" s="89">
        <v>32794</v>
      </c>
      <c r="AL18" s="41">
        <f t="shared" si="9"/>
        <v>32874</v>
      </c>
      <c r="AM18" s="89"/>
      <c r="AN18" s="89">
        <v>84</v>
      </c>
      <c r="AO18" s="89">
        <v>34302</v>
      </c>
      <c r="AP18" s="41">
        <f t="shared" si="10"/>
        <v>34386</v>
      </c>
      <c r="AQ18" s="89">
        <v>2830</v>
      </c>
      <c r="AR18" s="41">
        <v>2935</v>
      </c>
      <c r="AS18" s="41">
        <v>3032</v>
      </c>
    </row>
    <row r="19" spans="1:46" s="88" customFormat="1" ht="27.45" customHeight="1" x14ac:dyDescent="0.25">
      <c r="A19" s="10" t="s">
        <v>33</v>
      </c>
      <c r="B19" s="85" t="s">
        <v>34</v>
      </c>
      <c r="C19" s="18">
        <v>53082</v>
      </c>
      <c r="D19" s="86">
        <v>737860</v>
      </c>
      <c r="E19" s="18"/>
      <c r="F19" s="18">
        <v>4372414</v>
      </c>
      <c r="G19" s="18">
        <v>460584</v>
      </c>
      <c r="H19" s="41">
        <f t="shared" si="4"/>
        <v>4832998</v>
      </c>
      <c r="I19" s="67">
        <f t="shared" si="5"/>
        <v>15.267128188341895</v>
      </c>
      <c r="J19" s="65"/>
      <c r="K19" s="67">
        <v>15.32</v>
      </c>
      <c r="L19" s="67">
        <v>14.753009223073315</v>
      </c>
      <c r="M19" s="18"/>
      <c r="N19" s="18">
        <v>4738818</v>
      </c>
      <c r="O19" s="18">
        <v>499182</v>
      </c>
      <c r="P19" s="41">
        <f t="shared" si="2"/>
        <v>5238000</v>
      </c>
      <c r="Q19" s="17"/>
      <c r="R19" s="17">
        <v>5104318</v>
      </c>
      <c r="S19" s="17">
        <v>537682</v>
      </c>
      <c r="T19" s="41">
        <f t="shared" si="3"/>
        <v>5642000</v>
      </c>
      <c r="U19" s="41"/>
      <c r="V19" s="41">
        <v>5481577</v>
      </c>
      <c r="W19" s="41">
        <v>577423</v>
      </c>
      <c r="X19" s="41">
        <f t="shared" si="7"/>
        <v>6059000</v>
      </c>
      <c r="Y19" s="50"/>
      <c r="Z19" s="50"/>
      <c r="AA19" s="50"/>
      <c r="AB19" s="18">
        <v>799618</v>
      </c>
      <c r="AC19" s="18">
        <v>861087</v>
      </c>
      <c r="AD19" s="18">
        <v>924664</v>
      </c>
      <c r="AE19" s="17"/>
      <c r="AF19" s="89">
        <v>1571</v>
      </c>
      <c r="AG19" s="89">
        <v>6610</v>
      </c>
      <c r="AH19" s="41">
        <f t="shared" si="8"/>
        <v>8181</v>
      </c>
      <c r="AI19" s="89"/>
      <c r="AJ19" s="89">
        <v>1659</v>
      </c>
      <c r="AK19" s="89">
        <v>6980</v>
      </c>
      <c r="AL19" s="41">
        <f t="shared" si="9"/>
        <v>8639</v>
      </c>
      <c r="AM19" s="89"/>
      <c r="AN19" s="89">
        <v>1735</v>
      </c>
      <c r="AO19" s="89">
        <v>7301</v>
      </c>
      <c r="AP19" s="41">
        <f t="shared" si="10"/>
        <v>9036</v>
      </c>
      <c r="AQ19" s="89">
        <v>9350</v>
      </c>
      <c r="AR19" s="41">
        <v>9692</v>
      </c>
      <c r="AS19" s="41">
        <v>10007</v>
      </c>
    </row>
    <row r="20" spans="1:46" s="88" customFormat="1" ht="25.05" customHeight="1" x14ac:dyDescent="0.25">
      <c r="A20" s="10" t="s">
        <v>35</v>
      </c>
      <c r="B20" s="85" t="s">
        <v>36</v>
      </c>
      <c r="C20" s="18">
        <v>6353</v>
      </c>
      <c r="D20" s="86">
        <v>103579</v>
      </c>
      <c r="E20" s="18"/>
      <c r="F20" s="18"/>
      <c r="G20" s="18">
        <v>765000</v>
      </c>
      <c r="H20" s="41">
        <f t="shared" si="4"/>
        <v>765000</v>
      </c>
      <c r="I20" s="67">
        <f t="shared" si="5"/>
        <v>13.539738562091504</v>
      </c>
      <c r="J20" s="65"/>
      <c r="K20" s="67"/>
      <c r="L20" s="67">
        <f>D20*100/G20</f>
        <v>13.539738562091504</v>
      </c>
      <c r="M20" s="18"/>
      <c r="N20" s="18"/>
      <c r="O20" s="18">
        <v>829000</v>
      </c>
      <c r="P20" s="41">
        <f t="shared" si="2"/>
        <v>829000</v>
      </c>
      <c r="Q20" s="17"/>
      <c r="R20" s="17"/>
      <c r="S20" s="17">
        <v>893000</v>
      </c>
      <c r="T20" s="41">
        <f t="shared" si="3"/>
        <v>893000</v>
      </c>
      <c r="U20" s="41"/>
      <c r="V20" s="41"/>
      <c r="W20" s="41">
        <v>959000</v>
      </c>
      <c r="X20" s="41">
        <f t="shared" si="7"/>
        <v>959000</v>
      </c>
      <c r="Y20" s="50"/>
      <c r="Z20" s="50"/>
      <c r="AA20" s="50"/>
      <c r="AB20" s="18">
        <v>112234</v>
      </c>
      <c r="AC20" s="18">
        <v>120859</v>
      </c>
      <c r="AD20" s="18">
        <v>129793</v>
      </c>
      <c r="AE20" s="18"/>
      <c r="AF20" s="89"/>
      <c r="AG20" s="89">
        <v>3362</v>
      </c>
      <c r="AH20" s="41">
        <f t="shared" si="8"/>
        <v>3362</v>
      </c>
      <c r="AI20" s="89"/>
      <c r="AJ20" s="89"/>
      <c r="AK20" s="89">
        <v>3550</v>
      </c>
      <c r="AL20" s="41">
        <f t="shared" si="9"/>
        <v>3550</v>
      </c>
      <c r="AM20" s="89"/>
      <c r="AN20" s="89"/>
      <c r="AO20" s="89">
        <v>3713</v>
      </c>
      <c r="AP20" s="41">
        <f t="shared" si="10"/>
        <v>3713</v>
      </c>
      <c r="AQ20" s="89">
        <v>562</v>
      </c>
      <c r="AR20" s="41">
        <v>582</v>
      </c>
      <c r="AS20" s="41">
        <v>600</v>
      </c>
    </row>
    <row r="21" spans="1:46" s="88" customFormat="1" ht="17.25" customHeight="1" x14ac:dyDescent="0.3">
      <c r="A21" s="10" t="s">
        <v>37</v>
      </c>
      <c r="B21" s="85" t="s">
        <v>38</v>
      </c>
      <c r="C21" s="18">
        <v>33145</v>
      </c>
      <c r="D21" s="86">
        <v>592012</v>
      </c>
      <c r="E21" s="87">
        <v>4373000</v>
      </c>
      <c r="F21" s="18"/>
      <c r="G21" s="18"/>
      <c r="H21" s="41">
        <f t="shared" si="4"/>
        <v>4373000</v>
      </c>
      <c r="I21" s="67">
        <f t="shared" si="5"/>
        <v>13.537891607592043</v>
      </c>
      <c r="J21" s="67">
        <f t="shared" ref="J21:J35" si="11">D21*100/H21</f>
        <v>13.537891607592043</v>
      </c>
      <c r="K21" s="18"/>
      <c r="L21" s="18"/>
      <c r="M21" s="87">
        <v>4740000</v>
      </c>
      <c r="N21" s="18"/>
      <c r="O21" s="18"/>
      <c r="P21" s="41">
        <f t="shared" si="2"/>
        <v>4740000</v>
      </c>
      <c r="Q21" s="87">
        <v>5104000</v>
      </c>
      <c r="R21" s="17"/>
      <c r="S21" s="17"/>
      <c r="T21" s="41">
        <f t="shared" si="3"/>
        <v>5104000</v>
      </c>
      <c r="U21" s="87">
        <v>5482000</v>
      </c>
      <c r="V21" s="15"/>
      <c r="W21" s="15"/>
      <c r="X21" s="41">
        <f t="shared" si="7"/>
        <v>5482000</v>
      </c>
      <c r="Y21" s="18">
        <v>33.333333333333336</v>
      </c>
      <c r="Z21" s="18">
        <v>40</v>
      </c>
      <c r="AA21" s="18">
        <v>47</v>
      </c>
      <c r="AB21" s="18">
        <v>641527</v>
      </c>
      <c r="AC21" s="18">
        <v>690707</v>
      </c>
      <c r="AD21" s="18">
        <v>741717</v>
      </c>
      <c r="AE21" s="18">
        <v>15826</v>
      </c>
      <c r="AF21" s="89"/>
      <c r="AG21" s="89"/>
      <c r="AH21" s="41">
        <f t="shared" si="8"/>
        <v>15826</v>
      </c>
      <c r="AI21" s="89">
        <v>16712</v>
      </c>
      <c r="AJ21" s="89"/>
      <c r="AK21" s="89"/>
      <c r="AL21" s="41">
        <f t="shared" si="9"/>
        <v>16712</v>
      </c>
      <c r="AM21" s="89">
        <v>17481</v>
      </c>
      <c r="AN21" s="89"/>
      <c r="AO21" s="89"/>
      <c r="AP21" s="41">
        <f t="shared" si="10"/>
        <v>17481</v>
      </c>
      <c r="AQ21" s="89">
        <v>6200</v>
      </c>
      <c r="AR21" s="41">
        <v>6432</v>
      </c>
      <c r="AS21" s="41">
        <v>6643</v>
      </c>
    </row>
    <row r="22" spans="1:46" s="88" customFormat="1" ht="17.25" customHeight="1" x14ac:dyDescent="0.25">
      <c r="A22" s="10" t="s">
        <v>39</v>
      </c>
      <c r="B22" s="85" t="s">
        <v>40</v>
      </c>
      <c r="C22" s="18">
        <v>11426</v>
      </c>
      <c r="D22" s="86">
        <v>107376</v>
      </c>
      <c r="E22" s="18"/>
      <c r="F22" s="18">
        <v>669417</v>
      </c>
      <c r="G22" s="18">
        <v>83583</v>
      </c>
      <c r="H22" s="41">
        <f t="shared" si="4"/>
        <v>753000</v>
      </c>
      <c r="I22" s="67">
        <f t="shared" si="5"/>
        <v>14.259760956175299</v>
      </c>
      <c r="J22" s="65"/>
      <c r="K22" s="67">
        <v>14.58</v>
      </c>
      <c r="L22" s="67">
        <v>11.724872282641208</v>
      </c>
      <c r="M22" s="18"/>
      <c r="N22" s="18">
        <v>725424</v>
      </c>
      <c r="O22" s="18">
        <v>90576</v>
      </c>
      <c r="P22" s="41">
        <f t="shared" si="2"/>
        <v>816000</v>
      </c>
      <c r="Q22" s="17"/>
      <c r="R22" s="17">
        <v>781431</v>
      </c>
      <c r="S22" s="17">
        <v>97569</v>
      </c>
      <c r="T22" s="41">
        <f t="shared" si="3"/>
        <v>879000</v>
      </c>
      <c r="U22" s="41"/>
      <c r="V22" s="41">
        <v>839216</v>
      </c>
      <c r="W22" s="41">
        <v>104784</v>
      </c>
      <c r="X22" s="41">
        <f t="shared" si="7"/>
        <v>944000</v>
      </c>
      <c r="Y22" s="18"/>
      <c r="Z22" s="18"/>
      <c r="AA22" s="18"/>
      <c r="AB22" s="18">
        <v>116354</v>
      </c>
      <c r="AC22" s="18">
        <v>125252</v>
      </c>
      <c r="AD22" s="18">
        <v>134473</v>
      </c>
      <c r="AE22" s="18"/>
      <c r="AF22" s="89">
        <v>1861</v>
      </c>
      <c r="AG22" s="89">
        <v>12312</v>
      </c>
      <c r="AH22" s="41">
        <f t="shared" si="8"/>
        <v>14173</v>
      </c>
      <c r="AI22" s="89"/>
      <c r="AJ22" s="89">
        <v>1965</v>
      </c>
      <c r="AK22" s="89">
        <v>13002</v>
      </c>
      <c r="AL22" s="41">
        <f t="shared" si="9"/>
        <v>14967</v>
      </c>
      <c r="AM22" s="89"/>
      <c r="AN22" s="89">
        <v>2056</v>
      </c>
      <c r="AO22" s="89">
        <v>13599</v>
      </c>
      <c r="AP22" s="41">
        <f t="shared" si="10"/>
        <v>15655</v>
      </c>
      <c r="AQ22" s="89">
        <v>1622</v>
      </c>
      <c r="AR22" s="41">
        <v>1682</v>
      </c>
      <c r="AS22" s="41">
        <v>1737</v>
      </c>
    </row>
    <row r="23" spans="1:46" s="88" customFormat="1" ht="17.25" customHeight="1" x14ac:dyDescent="0.25">
      <c r="A23" s="10" t="s">
        <v>41</v>
      </c>
      <c r="B23" s="85" t="s">
        <v>42</v>
      </c>
      <c r="C23" s="18">
        <v>30873</v>
      </c>
      <c r="D23" s="86">
        <v>780593</v>
      </c>
      <c r="E23" s="18"/>
      <c r="F23" s="18">
        <v>5239577</v>
      </c>
      <c r="G23" s="18">
        <v>383423</v>
      </c>
      <c r="H23" s="41">
        <f t="shared" si="4"/>
        <v>5623000</v>
      </c>
      <c r="I23" s="67">
        <f t="shared" si="5"/>
        <v>13.882144762582252</v>
      </c>
      <c r="J23" s="65"/>
      <c r="K23" s="67">
        <v>13.84</v>
      </c>
      <c r="L23" s="67">
        <v>14.396632439890148</v>
      </c>
      <c r="M23" s="18"/>
      <c r="N23" s="18">
        <v>5680371</v>
      </c>
      <c r="O23" s="18">
        <v>415629</v>
      </c>
      <c r="P23" s="41">
        <f t="shared" si="2"/>
        <v>6096000</v>
      </c>
      <c r="Q23" s="17"/>
      <c r="R23" s="17">
        <v>6117367</v>
      </c>
      <c r="S23" s="17">
        <v>447635</v>
      </c>
      <c r="T23" s="41">
        <f t="shared" si="3"/>
        <v>6565002</v>
      </c>
      <c r="U23" s="41"/>
      <c r="V23" s="41">
        <v>6633593</v>
      </c>
      <c r="W23" s="41">
        <v>417408</v>
      </c>
      <c r="X23" s="41">
        <f t="shared" si="7"/>
        <v>7051001</v>
      </c>
      <c r="Y23" s="18">
        <v>247</v>
      </c>
      <c r="Z23" s="18">
        <v>260</v>
      </c>
      <c r="AA23" s="18">
        <v>273</v>
      </c>
      <c r="AB23" s="18">
        <v>846284</v>
      </c>
      <c r="AC23" s="18">
        <v>911017</v>
      </c>
      <c r="AD23" s="18">
        <v>978192</v>
      </c>
      <c r="AE23" s="18"/>
      <c r="AF23" s="89">
        <v>56719</v>
      </c>
      <c r="AG23" s="89">
        <v>41339</v>
      </c>
      <c r="AH23" s="41">
        <f t="shared" si="8"/>
        <v>98058</v>
      </c>
      <c r="AI23" s="89"/>
      <c r="AJ23" s="89">
        <v>59896</v>
      </c>
      <c r="AK23" s="89">
        <v>43653</v>
      </c>
      <c r="AL23" s="41">
        <f t="shared" si="9"/>
        <v>103549</v>
      </c>
      <c r="AM23" s="89"/>
      <c r="AN23" s="89">
        <v>62651</v>
      </c>
      <c r="AO23" s="89">
        <v>45661</v>
      </c>
      <c r="AP23" s="41">
        <f t="shared" si="10"/>
        <v>108312</v>
      </c>
      <c r="AQ23" s="89">
        <v>5189</v>
      </c>
      <c r="AR23" s="41">
        <v>5381</v>
      </c>
      <c r="AS23" s="41">
        <v>5556</v>
      </c>
    </row>
    <row r="24" spans="1:46" s="88" customFormat="1" ht="17.25" customHeight="1" x14ac:dyDescent="0.25">
      <c r="A24" s="10" t="s">
        <v>43</v>
      </c>
      <c r="B24" s="85" t="s">
        <v>44</v>
      </c>
      <c r="C24" s="18">
        <v>16413</v>
      </c>
      <c r="D24" s="86">
        <v>120416</v>
      </c>
      <c r="E24" s="18"/>
      <c r="F24" s="18">
        <v>657540</v>
      </c>
      <c r="G24" s="18">
        <v>88460</v>
      </c>
      <c r="H24" s="41">
        <f t="shared" si="4"/>
        <v>746000</v>
      </c>
      <c r="I24" s="67">
        <f t="shared" si="5"/>
        <v>16.141554959785523</v>
      </c>
      <c r="J24" s="65"/>
      <c r="K24" s="67">
        <v>15.98</v>
      </c>
      <c r="L24" s="67">
        <v>17.352475695229483</v>
      </c>
      <c r="M24" s="18"/>
      <c r="N24" s="18">
        <v>714310</v>
      </c>
      <c r="O24" s="18">
        <v>94690</v>
      </c>
      <c r="P24" s="41">
        <f t="shared" si="2"/>
        <v>809000</v>
      </c>
      <c r="Q24" s="17"/>
      <c r="R24" s="17">
        <v>769080</v>
      </c>
      <c r="S24" s="17">
        <v>101920</v>
      </c>
      <c r="T24" s="41">
        <f t="shared" si="3"/>
        <v>871000</v>
      </c>
      <c r="U24" s="41"/>
      <c r="V24" s="41">
        <v>826530</v>
      </c>
      <c r="W24" s="41">
        <v>109470</v>
      </c>
      <c r="X24" s="41">
        <f t="shared" si="7"/>
        <v>936000</v>
      </c>
      <c r="Y24" s="18"/>
      <c r="Z24" s="18"/>
      <c r="AA24" s="18"/>
      <c r="AB24" s="18">
        <v>130477</v>
      </c>
      <c r="AC24" s="18">
        <v>140409</v>
      </c>
      <c r="AD24" s="18">
        <v>150880</v>
      </c>
      <c r="AE24" s="18"/>
      <c r="AF24" s="89">
        <v>1211</v>
      </c>
      <c r="AG24" s="89">
        <v>1176</v>
      </c>
      <c r="AH24" s="41">
        <f t="shared" si="8"/>
        <v>2387</v>
      </c>
      <c r="AI24" s="89"/>
      <c r="AJ24" s="89">
        <v>1279</v>
      </c>
      <c r="AK24" s="89">
        <v>1242</v>
      </c>
      <c r="AL24" s="41">
        <f t="shared" si="9"/>
        <v>2521</v>
      </c>
      <c r="AM24" s="89"/>
      <c r="AN24" s="89">
        <v>1338</v>
      </c>
      <c r="AO24" s="89">
        <v>1299</v>
      </c>
      <c r="AP24" s="41">
        <f t="shared" si="10"/>
        <v>2637</v>
      </c>
      <c r="AQ24" s="89">
        <v>3407</v>
      </c>
      <c r="AR24" s="41">
        <v>3533</v>
      </c>
      <c r="AS24" s="41">
        <v>3650</v>
      </c>
    </row>
    <row r="25" spans="1:46" s="88" customFormat="1" ht="17.25" customHeight="1" x14ac:dyDescent="0.25">
      <c r="A25" s="10" t="s">
        <v>45</v>
      </c>
      <c r="B25" s="85" t="s">
        <v>46</v>
      </c>
      <c r="C25" s="18">
        <v>24892</v>
      </c>
      <c r="D25" s="86">
        <v>322434</v>
      </c>
      <c r="E25" s="18"/>
      <c r="F25" s="18">
        <v>1350544</v>
      </c>
      <c r="G25" s="18">
        <v>938456</v>
      </c>
      <c r="H25" s="41">
        <f t="shared" si="4"/>
        <v>2289000</v>
      </c>
      <c r="I25" s="67">
        <f t="shared" si="5"/>
        <v>14.086238532110091</v>
      </c>
      <c r="J25" s="65"/>
      <c r="K25" s="67">
        <v>12.79</v>
      </c>
      <c r="L25" s="67">
        <v>15.946405585344438</v>
      </c>
      <c r="M25" s="18"/>
      <c r="N25" s="18">
        <v>1463774</v>
      </c>
      <c r="O25" s="18">
        <v>1017226</v>
      </c>
      <c r="P25" s="41">
        <f t="shared" si="2"/>
        <v>2481000</v>
      </c>
      <c r="Q25" s="17"/>
      <c r="R25" s="17">
        <v>1576383</v>
      </c>
      <c r="S25" s="17">
        <v>1095617</v>
      </c>
      <c r="T25" s="41">
        <f t="shared" si="3"/>
        <v>2672000</v>
      </c>
      <c r="U25" s="41"/>
      <c r="V25" s="41">
        <v>1693308</v>
      </c>
      <c r="W25" s="41">
        <v>1176692</v>
      </c>
      <c r="X25" s="41">
        <f t="shared" si="7"/>
        <v>2870000</v>
      </c>
      <c r="Y25" s="18"/>
      <c r="Z25" s="18"/>
      <c r="AA25" s="18"/>
      <c r="AB25" s="18">
        <v>349381</v>
      </c>
      <c r="AC25" s="18">
        <v>376222</v>
      </c>
      <c r="AD25" s="18">
        <v>404030</v>
      </c>
      <c r="AE25" s="18"/>
      <c r="AF25" s="89">
        <v>13461</v>
      </c>
      <c r="AG25" s="89">
        <v>51704</v>
      </c>
      <c r="AH25" s="41">
        <f t="shared" si="8"/>
        <v>65165</v>
      </c>
      <c r="AI25" s="89"/>
      <c r="AJ25" s="89">
        <v>14215</v>
      </c>
      <c r="AK25" s="89">
        <v>54599</v>
      </c>
      <c r="AL25" s="41">
        <f t="shared" si="9"/>
        <v>68814</v>
      </c>
      <c r="AM25" s="89"/>
      <c r="AN25" s="89">
        <v>14869</v>
      </c>
      <c r="AO25" s="89">
        <v>57110</v>
      </c>
      <c r="AP25" s="41">
        <f t="shared" si="10"/>
        <v>71979</v>
      </c>
      <c r="AQ25" s="89">
        <v>5782</v>
      </c>
      <c r="AR25" s="41">
        <v>5996</v>
      </c>
      <c r="AS25" s="41">
        <v>6192</v>
      </c>
    </row>
    <row r="26" spans="1:46" s="88" customFormat="1" ht="17.25" customHeight="1" x14ac:dyDescent="0.25">
      <c r="A26" s="10" t="s">
        <v>47</v>
      </c>
      <c r="B26" s="85" t="s">
        <v>48</v>
      </c>
      <c r="C26" s="18">
        <v>16650</v>
      </c>
      <c r="D26" s="86">
        <v>170368</v>
      </c>
      <c r="E26" s="18"/>
      <c r="F26" s="18"/>
      <c r="G26" s="18">
        <v>1733042</v>
      </c>
      <c r="H26" s="41">
        <f t="shared" si="4"/>
        <v>1733042</v>
      </c>
      <c r="I26" s="67">
        <f t="shared" si="5"/>
        <v>9.8305753697833058</v>
      </c>
      <c r="J26" s="65"/>
      <c r="K26" s="67"/>
      <c r="L26" s="67">
        <f>D26*100/G26</f>
        <v>9.8305753697833058</v>
      </c>
      <c r="M26" s="18"/>
      <c r="N26" s="18"/>
      <c r="O26" s="18">
        <v>1878999</v>
      </c>
      <c r="P26" s="41">
        <f t="shared" si="2"/>
        <v>1878999</v>
      </c>
      <c r="Q26" s="17"/>
      <c r="R26" s="17"/>
      <c r="S26" s="17">
        <v>2023000</v>
      </c>
      <c r="T26" s="41">
        <f t="shared" si="3"/>
        <v>2023000</v>
      </c>
      <c r="U26" s="41"/>
      <c r="V26" s="41"/>
      <c r="W26" s="41">
        <v>2172999</v>
      </c>
      <c r="X26" s="41">
        <f t="shared" si="7"/>
        <v>2172999</v>
      </c>
      <c r="Y26" s="18"/>
      <c r="Z26" s="18"/>
      <c r="AA26" s="18"/>
      <c r="AB26" s="18">
        <v>184555</v>
      </c>
      <c r="AC26" s="18">
        <v>198718</v>
      </c>
      <c r="AD26" s="18">
        <v>213398</v>
      </c>
      <c r="AE26" s="18"/>
      <c r="AF26" s="89"/>
      <c r="AG26" s="89">
        <v>53990</v>
      </c>
      <c r="AH26" s="41">
        <f t="shared" si="8"/>
        <v>53990</v>
      </c>
      <c r="AI26" s="89"/>
      <c r="AJ26" s="89"/>
      <c r="AK26" s="89">
        <v>57013</v>
      </c>
      <c r="AL26" s="41">
        <f t="shared" si="9"/>
        <v>57013</v>
      </c>
      <c r="AM26" s="89"/>
      <c r="AN26" s="89"/>
      <c r="AO26" s="89">
        <v>59636</v>
      </c>
      <c r="AP26" s="41">
        <f t="shared" si="10"/>
        <v>59636</v>
      </c>
      <c r="AQ26" s="89">
        <v>2142</v>
      </c>
      <c r="AR26" s="41">
        <v>2221</v>
      </c>
      <c r="AS26" s="41">
        <v>2294</v>
      </c>
    </row>
    <row r="27" spans="1:46" s="88" customFormat="1" ht="17.25" customHeight="1" x14ac:dyDescent="0.25">
      <c r="A27" s="10" t="s">
        <v>49</v>
      </c>
      <c r="B27" s="85" t="s">
        <v>50</v>
      </c>
      <c r="C27" s="18">
        <v>15238</v>
      </c>
      <c r="D27" s="86">
        <v>179339</v>
      </c>
      <c r="E27" s="18"/>
      <c r="F27" s="18">
        <v>611545</v>
      </c>
      <c r="G27" s="18">
        <v>599455</v>
      </c>
      <c r="H27" s="41">
        <f t="shared" si="4"/>
        <v>1211000</v>
      </c>
      <c r="I27" s="67">
        <f t="shared" si="5"/>
        <v>14.809165978530141</v>
      </c>
      <c r="J27" s="67"/>
      <c r="K27" s="67">
        <v>13.57</v>
      </c>
      <c r="L27" s="67">
        <v>16.072932914063607</v>
      </c>
      <c r="M27" s="18"/>
      <c r="N27" s="18">
        <v>663080</v>
      </c>
      <c r="O27" s="18">
        <v>649920</v>
      </c>
      <c r="P27" s="41">
        <f t="shared" si="2"/>
        <v>1313000</v>
      </c>
      <c r="Q27" s="17"/>
      <c r="R27" s="17">
        <v>714137</v>
      </c>
      <c r="S27" s="17">
        <v>699863</v>
      </c>
      <c r="T27" s="41">
        <f t="shared" si="3"/>
        <v>1414000</v>
      </c>
      <c r="U27" s="41"/>
      <c r="V27" s="41">
        <v>767092</v>
      </c>
      <c r="W27" s="41">
        <v>751908</v>
      </c>
      <c r="X27" s="41">
        <f t="shared" si="7"/>
        <v>1519000</v>
      </c>
      <c r="Y27" s="50"/>
      <c r="Z27" s="50"/>
      <c r="AA27" s="50"/>
      <c r="AB27" s="18">
        <v>194485</v>
      </c>
      <c r="AC27" s="18">
        <v>209242</v>
      </c>
      <c r="AD27" s="18">
        <v>224640</v>
      </c>
      <c r="AE27" s="18"/>
      <c r="AF27" s="89">
        <v>20021</v>
      </c>
      <c r="AG27" s="89">
        <v>478817</v>
      </c>
      <c r="AH27" s="41">
        <f t="shared" si="8"/>
        <v>498838</v>
      </c>
      <c r="AI27" s="89"/>
      <c r="AJ27" s="89">
        <v>21142</v>
      </c>
      <c r="AK27" s="89">
        <v>505631</v>
      </c>
      <c r="AL27" s="41">
        <f t="shared" si="9"/>
        <v>526773</v>
      </c>
      <c r="AM27" s="89"/>
      <c r="AN27" s="89">
        <v>22115</v>
      </c>
      <c r="AO27" s="89">
        <v>528890</v>
      </c>
      <c r="AP27" s="41">
        <f t="shared" si="10"/>
        <v>551005</v>
      </c>
      <c r="AQ27" s="89">
        <v>1539</v>
      </c>
      <c r="AR27" s="41">
        <v>1596</v>
      </c>
      <c r="AS27" s="41">
        <v>1649</v>
      </c>
    </row>
    <row r="28" spans="1:46" s="88" customFormat="1" ht="17.25" customHeight="1" x14ac:dyDescent="0.25">
      <c r="A28" s="10" t="s">
        <v>51</v>
      </c>
      <c r="B28" s="96" t="s">
        <v>52</v>
      </c>
      <c r="C28" s="97">
        <v>9920</v>
      </c>
      <c r="D28" s="98">
        <v>72918</v>
      </c>
      <c r="E28" s="97"/>
      <c r="F28" s="97">
        <v>459270</v>
      </c>
      <c r="G28" s="97">
        <v>107730</v>
      </c>
      <c r="H28" s="41">
        <f t="shared" si="4"/>
        <v>567000</v>
      </c>
      <c r="I28" s="99">
        <f t="shared" si="5"/>
        <v>12.860317460317461</v>
      </c>
      <c r="J28" s="99"/>
      <c r="K28" s="99">
        <v>13.19</v>
      </c>
      <c r="L28" s="99">
        <v>11.46384479717813</v>
      </c>
      <c r="M28" s="97"/>
      <c r="N28" s="97">
        <v>498150</v>
      </c>
      <c r="O28" s="97">
        <v>116850</v>
      </c>
      <c r="P28" s="41">
        <f t="shared" si="2"/>
        <v>615000</v>
      </c>
      <c r="Q28" s="89"/>
      <c r="R28" s="89">
        <v>536220</v>
      </c>
      <c r="S28" s="89">
        <v>125780</v>
      </c>
      <c r="T28" s="51">
        <f t="shared" si="3"/>
        <v>662000</v>
      </c>
      <c r="U28" s="51"/>
      <c r="V28" s="51">
        <v>575910</v>
      </c>
      <c r="W28" s="51">
        <v>135090</v>
      </c>
      <c r="X28" s="51">
        <f t="shared" si="7"/>
        <v>711000</v>
      </c>
      <c r="Y28" s="100"/>
      <c r="Z28" s="100"/>
      <c r="AA28" s="100"/>
      <c r="AB28" s="97">
        <v>79053</v>
      </c>
      <c r="AC28" s="97">
        <v>85039</v>
      </c>
      <c r="AD28" s="97">
        <v>91320</v>
      </c>
      <c r="AE28" s="18"/>
      <c r="AF28" s="17">
        <v>21393</v>
      </c>
      <c r="AG28" s="17">
        <v>9760</v>
      </c>
      <c r="AH28" s="41">
        <f t="shared" si="8"/>
        <v>31153</v>
      </c>
      <c r="AI28" s="17"/>
      <c r="AJ28" s="17">
        <v>22591</v>
      </c>
      <c r="AK28" s="17">
        <v>10307</v>
      </c>
      <c r="AL28" s="41">
        <f t="shared" si="9"/>
        <v>32898</v>
      </c>
      <c r="AM28" s="17"/>
      <c r="AN28" s="17">
        <v>23630</v>
      </c>
      <c r="AO28" s="17">
        <v>10781</v>
      </c>
      <c r="AP28" s="41">
        <f t="shared" si="10"/>
        <v>34411</v>
      </c>
      <c r="AQ28" s="17">
        <v>1177</v>
      </c>
      <c r="AR28" s="41">
        <v>1221</v>
      </c>
      <c r="AS28" s="41">
        <v>1261</v>
      </c>
    </row>
    <row r="29" spans="1:46" s="88" customFormat="1" ht="17.25" customHeight="1" x14ac:dyDescent="0.25">
      <c r="A29" s="10" t="s">
        <v>53</v>
      </c>
      <c r="B29" s="96" t="s">
        <v>54</v>
      </c>
      <c r="C29" s="97">
        <v>15435</v>
      </c>
      <c r="D29" s="98">
        <v>112922</v>
      </c>
      <c r="E29" s="97"/>
      <c r="F29" s="97">
        <v>579045</v>
      </c>
      <c r="G29" s="97">
        <v>166955</v>
      </c>
      <c r="H29" s="41">
        <f t="shared" si="4"/>
        <v>746000</v>
      </c>
      <c r="I29" s="99">
        <f t="shared" si="5"/>
        <v>15.136997319034853</v>
      </c>
      <c r="J29" s="99"/>
      <c r="K29" s="99">
        <v>14.41</v>
      </c>
      <c r="L29" s="99">
        <v>17.669431882842684</v>
      </c>
      <c r="M29" s="97"/>
      <c r="N29" s="97">
        <v>627945</v>
      </c>
      <c r="O29" s="97">
        <v>181055</v>
      </c>
      <c r="P29" s="41">
        <f t="shared" si="2"/>
        <v>809000</v>
      </c>
      <c r="Q29" s="89"/>
      <c r="R29" s="89">
        <v>676070</v>
      </c>
      <c r="S29" s="89">
        <v>194930</v>
      </c>
      <c r="T29" s="51">
        <f t="shared" si="3"/>
        <v>871000</v>
      </c>
      <c r="U29" s="51"/>
      <c r="V29" s="51">
        <v>725747</v>
      </c>
      <c r="W29" s="51">
        <v>209253</v>
      </c>
      <c r="X29" s="51">
        <f t="shared" si="7"/>
        <v>935000</v>
      </c>
      <c r="Y29" s="100"/>
      <c r="Z29" s="100"/>
      <c r="AA29" s="100"/>
      <c r="AB29" s="97">
        <v>122265</v>
      </c>
      <c r="AC29" s="97">
        <v>131576</v>
      </c>
      <c r="AD29" s="97">
        <v>141133</v>
      </c>
      <c r="AE29" s="18"/>
      <c r="AF29" s="17">
        <v>33595</v>
      </c>
      <c r="AG29" s="17">
        <v>7980</v>
      </c>
      <c r="AH29" s="41">
        <f t="shared" si="8"/>
        <v>41575</v>
      </c>
      <c r="AI29" s="17"/>
      <c r="AJ29" s="17">
        <v>35476</v>
      </c>
      <c r="AK29" s="17">
        <v>8427</v>
      </c>
      <c r="AL29" s="41">
        <f t="shared" si="9"/>
        <v>43903</v>
      </c>
      <c r="AM29" s="17"/>
      <c r="AN29" s="17">
        <v>37109</v>
      </c>
      <c r="AO29" s="17">
        <v>8814</v>
      </c>
      <c r="AP29" s="41">
        <f t="shared" si="10"/>
        <v>45923</v>
      </c>
      <c r="AQ29" s="17">
        <v>1154</v>
      </c>
      <c r="AR29" s="41">
        <v>1197</v>
      </c>
      <c r="AS29" s="41">
        <v>1237</v>
      </c>
    </row>
    <row r="30" spans="1:46" s="88" customFormat="1" ht="17.25" customHeight="1" x14ac:dyDescent="0.25">
      <c r="A30" s="10" t="s">
        <v>55</v>
      </c>
      <c r="B30" s="96" t="s">
        <v>56</v>
      </c>
      <c r="C30" s="97">
        <v>26640</v>
      </c>
      <c r="D30" s="98">
        <v>288595</v>
      </c>
      <c r="E30" s="97"/>
      <c r="F30" s="97">
        <v>1426572</v>
      </c>
      <c r="G30" s="97">
        <v>402428</v>
      </c>
      <c r="H30" s="41">
        <f t="shared" si="4"/>
        <v>1829000</v>
      </c>
      <c r="I30" s="99">
        <f t="shared" si="5"/>
        <v>15.778840896664844</v>
      </c>
      <c r="J30" s="99"/>
      <c r="K30" s="99">
        <v>15.77</v>
      </c>
      <c r="L30" s="99">
        <v>15.816493882135438</v>
      </c>
      <c r="M30" s="97"/>
      <c r="N30" s="97">
        <v>1530100</v>
      </c>
      <c r="O30" s="97">
        <v>452900</v>
      </c>
      <c r="P30" s="41">
        <f t="shared" si="2"/>
        <v>1983000</v>
      </c>
      <c r="Q30" s="89"/>
      <c r="R30" s="89">
        <v>1646867</v>
      </c>
      <c r="S30" s="89">
        <v>489133</v>
      </c>
      <c r="T30" s="51">
        <f t="shared" si="3"/>
        <v>2136000</v>
      </c>
      <c r="U30" s="51"/>
      <c r="V30" s="51">
        <v>1768672</v>
      </c>
      <c r="W30" s="51">
        <v>525328</v>
      </c>
      <c r="X30" s="51">
        <f t="shared" si="7"/>
        <v>2294000</v>
      </c>
      <c r="Y30" s="100"/>
      <c r="Z30" s="100"/>
      <c r="AA30" s="100"/>
      <c r="AB30" s="97">
        <v>312469</v>
      </c>
      <c r="AC30" s="97">
        <v>336367</v>
      </c>
      <c r="AD30" s="97">
        <v>361187</v>
      </c>
      <c r="AE30" s="18"/>
      <c r="AF30" s="17">
        <v>8679</v>
      </c>
      <c r="AG30" s="17">
        <v>15160</v>
      </c>
      <c r="AH30" s="41">
        <f t="shared" si="8"/>
        <v>23839</v>
      </c>
      <c r="AI30" s="17"/>
      <c r="AJ30" s="17">
        <v>9165</v>
      </c>
      <c r="AK30" s="17">
        <v>16009</v>
      </c>
      <c r="AL30" s="41">
        <f t="shared" si="9"/>
        <v>25174</v>
      </c>
      <c r="AM30" s="17"/>
      <c r="AN30" s="17">
        <v>9586</v>
      </c>
      <c r="AO30" s="17">
        <v>16746</v>
      </c>
      <c r="AP30" s="41">
        <f t="shared" si="10"/>
        <v>26332</v>
      </c>
      <c r="AQ30" s="17">
        <v>5807</v>
      </c>
      <c r="AR30" s="41">
        <v>6023</v>
      </c>
      <c r="AS30" s="41">
        <v>6222</v>
      </c>
    </row>
    <row r="31" spans="1:46" s="88" customFormat="1" ht="16.95" customHeight="1" x14ac:dyDescent="0.25">
      <c r="A31" s="10" t="s">
        <v>57</v>
      </c>
      <c r="B31" s="96" t="s">
        <v>58</v>
      </c>
      <c r="C31" s="97">
        <v>28388</v>
      </c>
      <c r="D31" s="98">
        <v>345131</v>
      </c>
      <c r="E31" s="97"/>
      <c r="F31" s="97">
        <v>1889420</v>
      </c>
      <c r="G31" s="97">
        <v>706580</v>
      </c>
      <c r="H31" s="41">
        <f t="shared" si="4"/>
        <v>2596000</v>
      </c>
      <c r="I31" s="99">
        <f t="shared" si="5"/>
        <v>13.294722650231124</v>
      </c>
      <c r="J31" s="99"/>
      <c r="K31" s="99">
        <v>13.32</v>
      </c>
      <c r="L31" s="99">
        <v>13.23</v>
      </c>
      <c r="M31" s="97"/>
      <c r="N31" s="97">
        <v>2048139.9999999998</v>
      </c>
      <c r="O31" s="97">
        <v>766860</v>
      </c>
      <c r="P31" s="41">
        <f t="shared" si="2"/>
        <v>2815000</v>
      </c>
      <c r="Q31" s="89"/>
      <c r="R31" s="89">
        <v>2205836</v>
      </c>
      <c r="S31" s="89">
        <v>826164</v>
      </c>
      <c r="T31" s="51">
        <f t="shared" si="3"/>
        <v>3032000</v>
      </c>
      <c r="U31" s="51"/>
      <c r="V31" s="51">
        <v>2369068</v>
      </c>
      <c r="W31" s="51">
        <v>887932</v>
      </c>
      <c r="X31" s="51">
        <f t="shared" si="7"/>
        <v>3257000</v>
      </c>
      <c r="Y31" s="100"/>
      <c r="Z31" s="100"/>
      <c r="AA31" s="100"/>
      <c r="AB31" s="97">
        <v>314456</v>
      </c>
      <c r="AC31" s="97">
        <v>338600</v>
      </c>
      <c r="AD31" s="97">
        <v>363620</v>
      </c>
      <c r="AE31" s="18"/>
      <c r="AF31" s="17">
        <v>884</v>
      </c>
      <c r="AG31" s="17">
        <v>90532</v>
      </c>
      <c r="AH31" s="41">
        <f t="shared" si="8"/>
        <v>91416</v>
      </c>
      <c r="AI31" s="17"/>
      <c r="AJ31" s="17">
        <v>934</v>
      </c>
      <c r="AK31" s="17">
        <v>95601</v>
      </c>
      <c r="AL31" s="41">
        <f t="shared" si="9"/>
        <v>96535</v>
      </c>
      <c r="AM31" s="17"/>
      <c r="AN31" s="17">
        <v>977</v>
      </c>
      <c r="AO31" s="17">
        <v>99999</v>
      </c>
      <c r="AP31" s="41">
        <f t="shared" si="10"/>
        <v>100976</v>
      </c>
      <c r="AQ31" s="17">
        <v>5864</v>
      </c>
      <c r="AR31" s="41">
        <v>6080</v>
      </c>
      <c r="AS31" s="41">
        <v>6281</v>
      </c>
    </row>
    <row r="32" spans="1:46" s="88" customFormat="1" ht="17.25" customHeight="1" x14ac:dyDescent="0.25">
      <c r="A32" s="10" t="s">
        <v>59</v>
      </c>
      <c r="B32" s="96" t="s">
        <v>60</v>
      </c>
      <c r="C32" s="97">
        <v>33328</v>
      </c>
      <c r="D32" s="98">
        <v>565983</v>
      </c>
      <c r="E32" s="97"/>
      <c r="F32" s="97">
        <v>2890331</v>
      </c>
      <c r="G32" s="97">
        <v>850669</v>
      </c>
      <c r="H32" s="41">
        <f t="shared" si="4"/>
        <v>3741000</v>
      </c>
      <c r="I32" s="99">
        <f t="shared" si="5"/>
        <v>15.129190056134723</v>
      </c>
      <c r="J32" s="99"/>
      <c r="K32" s="99">
        <v>14.926767903053317</v>
      </c>
      <c r="L32" s="99">
        <v>15.816962884506195</v>
      </c>
      <c r="M32" s="97"/>
      <c r="N32" s="97">
        <v>3133117</v>
      </c>
      <c r="O32" s="97">
        <v>921881</v>
      </c>
      <c r="P32" s="41">
        <f t="shared" si="2"/>
        <v>4054998</v>
      </c>
      <c r="Q32" s="89"/>
      <c r="R32" s="89">
        <v>3374368</v>
      </c>
      <c r="S32" s="89">
        <v>992631</v>
      </c>
      <c r="T32" s="51">
        <f t="shared" si="3"/>
        <v>4366999</v>
      </c>
      <c r="U32" s="51"/>
      <c r="V32" s="89">
        <v>3624071</v>
      </c>
      <c r="W32" s="89">
        <v>1065928</v>
      </c>
      <c r="X32" s="51">
        <f t="shared" si="7"/>
        <v>4689999</v>
      </c>
      <c r="Y32" s="100"/>
      <c r="Z32" s="100"/>
      <c r="AA32" s="100"/>
      <c r="AB32" s="97">
        <v>613557</v>
      </c>
      <c r="AC32" s="97">
        <v>660471</v>
      </c>
      <c r="AD32" s="97">
        <v>709209</v>
      </c>
      <c r="AE32" s="18"/>
      <c r="AF32" s="18">
        <v>757</v>
      </c>
      <c r="AG32" s="18">
        <v>116317</v>
      </c>
      <c r="AH32" s="18">
        <f t="shared" si="8"/>
        <v>117074</v>
      </c>
      <c r="AI32" s="18"/>
      <c r="AJ32" s="18">
        <v>799</v>
      </c>
      <c r="AK32" s="18">
        <v>122831</v>
      </c>
      <c r="AL32" s="18">
        <f t="shared" si="9"/>
        <v>123630</v>
      </c>
      <c r="AM32" s="18"/>
      <c r="AN32" s="18">
        <v>836</v>
      </c>
      <c r="AO32" s="18">
        <v>128481</v>
      </c>
      <c r="AP32" s="18">
        <f t="shared" si="10"/>
        <v>129317</v>
      </c>
      <c r="AQ32" s="18">
        <v>7072</v>
      </c>
      <c r="AR32" s="18">
        <v>7334</v>
      </c>
      <c r="AS32" s="18">
        <v>7570</v>
      </c>
      <c r="AT32" s="18"/>
    </row>
    <row r="33" spans="1:45" s="88" customFormat="1" ht="26.55" customHeight="1" x14ac:dyDescent="0.25">
      <c r="A33" s="10" t="s">
        <v>61</v>
      </c>
      <c r="B33" s="85" t="s">
        <v>62</v>
      </c>
      <c r="C33" s="18">
        <v>5956</v>
      </c>
      <c r="D33" s="86">
        <v>73355</v>
      </c>
      <c r="E33" s="18"/>
      <c r="F33" s="18">
        <v>450240</v>
      </c>
      <c r="G33" s="18">
        <v>109760</v>
      </c>
      <c r="H33" s="41">
        <f t="shared" si="4"/>
        <v>560000</v>
      </c>
      <c r="I33" s="67">
        <f t="shared" si="5"/>
        <v>13.099107142857143</v>
      </c>
      <c r="J33" s="67"/>
      <c r="K33" s="67">
        <v>12.84</v>
      </c>
      <c r="L33" s="67">
        <v>14.167274052478135</v>
      </c>
      <c r="M33" s="18"/>
      <c r="N33" s="18">
        <v>488028</v>
      </c>
      <c r="O33" s="18">
        <v>118972</v>
      </c>
      <c r="P33" s="41">
        <f t="shared" si="2"/>
        <v>607000</v>
      </c>
      <c r="Q33" s="17"/>
      <c r="R33" s="17">
        <v>525816</v>
      </c>
      <c r="S33" s="17">
        <v>128184</v>
      </c>
      <c r="T33" s="41">
        <f t="shared" si="3"/>
        <v>654000</v>
      </c>
      <c r="U33" s="41"/>
      <c r="V33" s="17">
        <v>567624</v>
      </c>
      <c r="W33" s="17">
        <v>138376</v>
      </c>
      <c r="X33" s="41">
        <f t="shared" si="7"/>
        <v>706000</v>
      </c>
      <c r="Y33" s="50"/>
      <c r="Z33" s="50"/>
      <c r="AA33" s="50"/>
      <c r="AB33" s="18">
        <v>79485</v>
      </c>
      <c r="AC33" s="18">
        <v>85593</v>
      </c>
      <c r="AD33" s="18">
        <v>92432</v>
      </c>
      <c r="AE33" s="18"/>
      <c r="AF33" s="17">
        <v>6701</v>
      </c>
      <c r="AG33" s="17">
        <v>2200</v>
      </c>
      <c r="AH33" s="41">
        <f t="shared" si="8"/>
        <v>8901</v>
      </c>
      <c r="AI33" s="17"/>
      <c r="AJ33" s="17">
        <v>7075</v>
      </c>
      <c r="AK33" s="17">
        <v>2324</v>
      </c>
      <c r="AL33" s="41">
        <f t="shared" si="9"/>
        <v>9399</v>
      </c>
      <c r="AM33" s="17"/>
      <c r="AN33" s="17">
        <v>7400</v>
      </c>
      <c r="AO33" s="17">
        <v>2431</v>
      </c>
      <c r="AP33" s="41">
        <f t="shared" si="10"/>
        <v>9831</v>
      </c>
      <c r="AQ33" s="17">
        <v>478</v>
      </c>
      <c r="AR33" s="41">
        <v>494</v>
      </c>
      <c r="AS33" s="41">
        <v>509</v>
      </c>
    </row>
    <row r="34" spans="1:45" s="88" customFormat="1" ht="17.25" customHeight="1" x14ac:dyDescent="0.25">
      <c r="A34" s="10" t="s">
        <v>63</v>
      </c>
      <c r="B34" s="85" t="s">
        <v>64</v>
      </c>
      <c r="C34" s="18">
        <v>13528</v>
      </c>
      <c r="D34" s="86">
        <v>283798</v>
      </c>
      <c r="E34" s="18"/>
      <c r="F34" s="18">
        <v>1421950</v>
      </c>
      <c r="G34" s="18">
        <v>763050</v>
      </c>
      <c r="H34" s="41">
        <f t="shared" si="4"/>
        <v>2185000</v>
      </c>
      <c r="I34" s="67">
        <f t="shared" si="5"/>
        <v>12.988466819221967</v>
      </c>
      <c r="J34" s="67"/>
      <c r="K34" s="67">
        <v>13.07</v>
      </c>
      <c r="L34" s="67">
        <v>12.843195072406788</v>
      </c>
      <c r="M34" s="18"/>
      <c r="N34" s="18">
        <v>1541704</v>
      </c>
      <c r="O34" s="18">
        <v>827296</v>
      </c>
      <c r="P34" s="41">
        <f t="shared" si="2"/>
        <v>2369000</v>
      </c>
      <c r="Q34" s="17"/>
      <c r="R34" s="17">
        <v>1660169</v>
      </c>
      <c r="S34" s="17">
        <v>890831</v>
      </c>
      <c r="T34" s="41">
        <f t="shared" si="3"/>
        <v>2551000</v>
      </c>
      <c r="U34" s="41"/>
      <c r="V34" s="17">
        <v>1783248</v>
      </c>
      <c r="W34" s="17">
        <v>956752</v>
      </c>
      <c r="X34" s="41">
        <f t="shared" si="7"/>
        <v>2740000</v>
      </c>
      <c r="Y34" s="18"/>
      <c r="Z34" s="18"/>
      <c r="AA34" s="18"/>
      <c r="AB34" s="18">
        <v>308382</v>
      </c>
      <c r="AC34" s="18">
        <v>332152</v>
      </c>
      <c r="AD34" s="18">
        <v>356742</v>
      </c>
      <c r="AE34" s="18"/>
      <c r="AF34" s="17">
        <v>0</v>
      </c>
      <c r="AG34" s="17">
        <v>95667</v>
      </c>
      <c r="AH34" s="41">
        <f t="shared" si="8"/>
        <v>95667</v>
      </c>
      <c r="AI34" s="17"/>
      <c r="AJ34" s="17">
        <v>0</v>
      </c>
      <c r="AK34" s="17">
        <v>78917</v>
      </c>
      <c r="AL34" s="41">
        <f t="shared" si="9"/>
        <v>78917</v>
      </c>
      <c r="AM34" s="17"/>
      <c r="AN34" s="17">
        <v>0</v>
      </c>
      <c r="AO34" s="17">
        <v>83200</v>
      </c>
      <c r="AP34" s="41">
        <f t="shared" si="10"/>
        <v>83200</v>
      </c>
      <c r="AQ34" s="17">
        <v>1867</v>
      </c>
      <c r="AR34" s="41">
        <v>1937</v>
      </c>
      <c r="AS34" s="41">
        <v>2000</v>
      </c>
    </row>
    <row r="35" spans="1:45" s="16" customFormat="1" ht="24" x14ac:dyDescent="0.3">
      <c r="A35" s="10" t="s">
        <v>65</v>
      </c>
      <c r="B35" s="47" t="s">
        <v>66</v>
      </c>
      <c r="C35" s="11">
        <v>34347</v>
      </c>
      <c r="D35" s="64">
        <v>570669</v>
      </c>
      <c r="E35" s="54">
        <v>4111000</v>
      </c>
      <c r="F35" s="11"/>
      <c r="G35" s="11"/>
      <c r="H35" s="41">
        <f t="shared" si="4"/>
        <v>4111000</v>
      </c>
      <c r="I35" s="67">
        <f t="shared" si="5"/>
        <v>13.88151301386524</v>
      </c>
      <c r="J35" s="67">
        <f t="shared" si="11"/>
        <v>13.88151301386524</v>
      </c>
      <c r="K35" s="67"/>
      <c r="L35" s="67"/>
      <c r="M35" s="55">
        <v>4456000</v>
      </c>
      <c r="N35" s="11"/>
      <c r="O35" s="11"/>
      <c r="P35" s="41">
        <f t="shared" si="2"/>
        <v>4456000</v>
      </c>
      <c r="Q35" s="56">
        <v>4799000</v>
      </c>
      <c r="R35" s="17"/>
      <c r="S35" s="17"/>
      <c r="T35" s="14">
        <f t="shared" si="3"/>
        <v>4799000</v>
      </c>
      <c r="U35" s="57">
        <v>5155000</v>
      </c>
      <c r="V35" s="17"/>
      <c r="W35" s="17"/>
      <c r="X35" s="41">
        <f t="shared" si="7"/>
        <v>5155000</v>
      </c>
      <c r="Y35" s="53">
        <v>627</v>
      </c>
      <c r="Z35" s="53">
        <v>673</v>
      </c>
      <c r="AA35" s="53">
        <v>746.66666666666663</v>
      </c>
      <c r="AB35" s="53">
        <v>617890.57684210548</v>
      </c>
      <c r="AC35" s="53">
        <v>665044.69576421054</v>
      </c>
      <c r="AD35" s="53">
        <v>714200</v>
      </c>
      <c r="AE35" s="18">
        <v>563790</v>
      </c>
      <c r="AF35" s="12"/>
      <c r="AG35" s="12"/>
      <c r="AH35" s="41">
        <f t="shared" si="8"/>
        <v>563790</v>
      </c>
      <c r="AI35" s="42">
        <v>595362</v>
      </c>
      <c r="AJ35" s="42"/>
      <c r="AK35" s="42"/>
      <c r="AL35" s="41">
        <f t="shared" si="9"/>
        <v>595362</v>
      </c>
      <c r="AM35" s="42">
        <v>622749</v>
      </c>
      <c r="AN35" s="42"/>
      <c r="AO35" s="42"/>
      <c r="AP35" s="41">
        <f t="shared" si="10"/>
        <v>622749</v>
      </c>
      <c r="AQ35" s="42">
        <v>5035</v>
      </c>
      <c r="AR35" s="41">
        <v>5222</v>
      </c>
      <c r="AS35" s="41">
        <v>5395</v>
      </c>
    </row>
    <row r="36" spans="1:45" s="16" customFormat="1" ht="17.25" customHeight="1" x14ac:dyDescent="0.25">
      <c r="A36" s="10" t="s">
        <v>67</v>
      </c>
      <c r="B36" s="47" t="s">
        <v>68</v>
      </c>
      <c r="C36" s="11">
        <v>14835</v>
      </c>
      <c r="D36" s="64">
        <v>202403</v>
      </c>
      <c r="E36" s="11"/>
      <c r="F36" s="11">
        <v>1061989</v>
      </c>
      <c r="G36" s="11">
        <v>518012</v>
      </c>
      <c r="H36" s="41">
        <f t="shared" si="4"/>
        <v>1580001</v>
      </c>
      <c r="I36" s="67">
        <f t="shared" si="5"/>
        <v>12.810308347906108</v>
      </c>
      <c r="J36" s="67"/>
      <c r="K36" s="67">
        <v>12.4</v>
      </c>
      <c r="L36" s="67">
        <v>13.648332471062446</v>
      </c>
      <c r="M36" s="11"/>
      <c r="N36" s="11">
        <v>1151475</v>
      </c>
      <c r="O36" s="11">
        <v>561525</v>
      </c>
      <c r="P36" s="41">
        <f t="shared" si="2"/>
        <v>1713000</v>
      </c>
      <c r="Q36" s="17"/>
      <c r="R36" s="17">
        <v>1240238</v>
      </c>
      <c r="S36" s="17">
        <v>604761</v>
      </c>
      <c r="T36" s="14">
        <f t="shared" si="3"/>
        <v>1844999</v>
      </c>
      <c r="U36" s="14"/>
      <c r="V36" s="17">
        <v>1332486</v>
      </c>
      <c r="W36" s="17">
        <v>649515</v>
      </c>
      <c r="X36" s="41">
        <f t="shared" si="7"/>
        <v>1982001</v>
      </c>
      <c r="Y36" s="53"/>
      <c r="Z36" s="53"/>
      <c r="AA36" s="53"/>
      <c r="AB36" s="53">
        <v>219252</v>
      </c>
      <c r="AC36" s="53">
        <v>236064</v>
      </c>
      <c r="AD36" s="53">
        <v>253496</v>
      </c>
      <c r="AE36" s="18"/>
      <c r="AF36" s="42">
        <v>1683</v>
      </c>
      <c r="AG36" s="42">
        <v>41876</v>
      </c>
      <c r="AH36" s="41">
        <f t="shared" si="8"/>
        <v>43559</v>
      </c>
      <c r="AI36" s="42"/>
      <c r="AJ36" s="42">
        <v>1777</v>
      </c>
      <c r="AK36" s="42">
        <v>44222</v>
      </c>
      <c r="AL36" s="41">
        <f t="shared" si="9"/>
        <v>45999</v>
      </c>
      <c r="AM36" s="42"/>
      <c r="AN36" s="42">
        <v>1859</v>
      </c>
      <c r="AO36" s="42">
        <v>46256</v>
      </c>
      <c r="AP36" s="41">
        <f t="shared" si="10"/>
        <v>48115</v>
      </c>
      <c r="AQ36" s="42">
        <v>2433</v>
      </c>
      <c r="AR36" s="41">
        <v>2524</v>
      </c>
      <c r="AS36" s="41">
        <v>2607</v>
      </c>
    </row>
    <row r="37" spans="1:45" s="16" customFormat="1" ht="17.25" customHeight="1" x14ac:dyDescent="0.25">
      <c r="A37" s="10" t="s">
        <v>69</v>
      </c>
      <c r="B37" s="47" t="s">
        <v>70</v>
      </c>
      <c r="C37" s="11">
        <v>21714</v>
      </c>
      <c r="D37" s="64">
        <v>794571</v>
      </c>
      <c r="E37" s="11"/>
      <c r="F37" s="11">
        <v>1764269</v>
      </c>
      <c r="G37" s="11">
        <v>541731</v>
      </c>
      <c r="H37" s="41">
        <f t="shared" si="4"/>
        <v>2306000</v>
      </c>
      <c r="I37" s="67">
        <f t="shared" si="5"/>
        <v>34.456678230702515</v>
      </c>
      <c r="J37" s="67"/>
      <c r="K37" s="67">
        <v>42.54</v>
      </c>
      <c r="L37" s="67">
        <v>8.1405716121100689</v>
      </c>
      <c r="M37" s="11"/>
      <c r="N37" s="11">
        <v>1912113</v>
      </c>
      <c r="O37" s="11">
        <v>586887</v>
      </c>
      <c r="P37" s="41">
        <f t="shared" si="2"/>
        <v>2499000</v>
      </c>
      <c r="Q37" s="17"/>
      <c r="R37" s="17">
        <v>2058925.0000000002</v>
      </c>
      <c r="S37" s="17">
        <v>632075</v>
      </c>
      <c r="T37" s="14">
        <f t="shared" si="3"/>
        <v>2691000</v>
      </c>
      <c r="U37" s="14"/>
      <c r="V37" s="17">
        <v>2210856</v>
      </c>
      <c r="W37" s="17">
        <v>679144</v>
      </c>
      <c r="X37" s="41">
        <f t="shared" si="7"/>
        <v>2890000</v>
      </c>
      <c r="Y37" s="53"/>
      <c r="Z37" s="53"/>
      <c r="AA37" s="53"/>
      <c r="AB37" s="53">
        <v>866371</v>
      </c>
      <c r="AC37" s="53">
        <v>928323</v>
      </c>
      <c r="AD37" s="53">
        <v>995313</v>
      </c>
      <c r="AE37" s="18"/>
      <c r="AF37" s="42">
        <v>0</v>
      </c>
      <c r="AG37" s="42">
        <v>21811</v>
      </c>
      <c r="AH37" s="41">
        <f t="shared" si="8"/>
        <v>21811</v>
      </c>
      <c r="AI37" s="42"/>
      <c r="AJ37" s="42">
        <v>0</v>
      </c>
      <c r="AK37" s="42">
        <v>23033</v>
      </c>
      <c r="AL37" s="41">
        <f t="shared" si="9"/>
        <v>23033</v>
      </c>
      <c r="AM37" s="42"/>
      <c r="AN37" s="42">
        <v>0</v>
      </c>
      <c r="AO37" s="42">
        <v>24093</v>
      </c>
      <c r="AP37" s="41">
        <f t="shared" si="10"/>
        <v>24093</v>
      </c>
      <c r="AQ37" s="42">
        <v>2840</v>
      </c>
      <c r="AR37" s="51">
        <v>2946</v>
      </c>
      <c r="AS37" s="51">
        <v>3043</v>
      </c>
    </row>
    <row r="38" spans="1:45" s="16" customFormat="1" ht="17.25" customHeight="1" x14ac:dyDescent="0.25">
      <c r="A38" s="10" t="s">
        <v>71</v>
      </c>
      <c r="B38" s="47" t="s">
        <v>72</v>
      </c>
      <c r="C38" s="11">
        <v>32658</v>
      </c>
      <c r="D38" s="64">
        <v>435708</v>
      </c>
      <c r="E38" s="11"/>
      <c r="F38" s="11">
        <v>2340622</v>
      </c>
      <c r="G38" s="11">
        <v>816378</v>
      </c>
      <c r="H38" s="41">
        <f t="shared" si="4"/>
        <v>3157000</v>
      </c>
      <c r="I38" s="67">
        <f t="shared" si="5"/>
        <v>13.801330376940133</v>
      </c>
      <c r="J38" s="67"/>
      <c r="K38" s="67">
        <v>13.12</v>
      </c>
      <c r="L38" s="67">
        <v>15.758631418289077</v>
      </c>
      <c r="M38" s="11"/>
      <c r="N38" s="11">
        <v>2537224</v>
      </c>
      <c r="O38" s="11">
        <v>884776</v>
      </c>
      <c r="P38" s="41">
        <f t="shared" si="2"/>
        <v>3422000</v>
      </c>
      <c r="Q38" s="17"/>
      <c r="R38" s="17">
        <v>2732516</v>
      </c>
      <c r="S38" s="17">
        <v>952484</v>
      </c>
      <c r="T38" s="14">
        <f t="shared" si="3"/>
        <v>3685000</v>
      </c>
      <c r="U38" s="14"/>
      <c r="V38" s="17">
        <v>2934929</v>
      </c>
      <c r="W38" s="17">
        <v>1023071</v>
      </c>
      <c r="X38" s="41">
        <f t="shared" si="7"/>
        <v>3958000</v>
      </c>
      <c r="Y38" s="53"/>
      <c r="Z38" s="53"/>
      <c r="AA38" s="53"/>
      <c r="AB38" s="53">
        <v>473656</v>
      </c>
      <c r="AC38" s="53">
        <v>510789</v>
      </c>
      <c r="AD38" s="53">
        <v>549555</v>
      </c>
      <c r="AE38" s="18"/>
      <c r="AF38" s="42">
        <v>5302</v>
      </c>
      <c r="AG38" s="42">
        <v>3403</v>
      </c>
      <c r="AH38" s="41">
        <f t="shared" si="8"/>
        <v>8705</v>
      </c>
      <c r="AI38" s="42"/>
      <c r="AJ38" s="42">
        <v>5600</v>
      </c>
      <c r="AK38" s="42">
        <v>3593</v>
      </c>
      <c r="AL38" s="41">
        <f t="shared" si="9"/>
        <v>9193</v>
      </c>
      <c r="AM38" s="42"/>
      <c r="AN38" s="42">
        <v>5856</v>
      </c>
      <c r="AO38" s="42">
        <v>3760</v>
      </c>
      <c r="AP38" s="41">
        <f t="shared" si="10"/>
        <v>9616</v>
      </c>
      <c r="AQ38" s="42">
        <v>5468</v>
      </c>
      <c r="AR38" s="41">
        <v>5673</v>
      </c>
      <c r="AS38" s="41">
        <v>5857</v>
      </c>
    </row>
    <row r="39" spans="1:45" s="16" customFormat="1" ht="15.6" x14ac:dyDescent="0.25">
      <c r="A39" s="10" t="s">
        <v>73</v>
      </c>
      <c r="B39" s="47" t="s">
        <v>74</v>
      </c>
      <c r="C39" s="11">
        <v>33601</v>
      </c>
      <c r="D39" s="64">
        <v>656978</v>
      </c>
      <c r="E39" s="11"/>
      <c r="F39" s="11">
        <v>3021500</v>
      </c>
      <c r="G39" s="11">
        <v>1118500</v>
      </c>
      <c r="H39" s="41">
        <f t="shared" si="4"/>
        <v>4140000</v>
      </c>
      <c r="I39" s="67">
        <f t="shared" si="5"/>
        <v>15.869033816425121</v>
      </c>
      <c r="J39" s="67"/>
      <c r="K39" s="67">
        <v>16.55</v>
      </c>
      <c r="L39" s="67">
        <v>14.036656236030398</v>
      </c>
      <c r="M39" s="11"/>
      <c r="N39" s="11">
        <v>3275500</v>
      </c>
      <c r="O39" s="11">
        <v>1212500</v>
      </c>
      <c r="P39" s="41">
        <f t="shared" si="2"/>
        <v>4488000</v>
      </c>
      <c r="Q39" s="13"/>
      <c r="R39" s="19">
        <v>3528300</v>
      </c>
      <c r="S39" s="19">
        <v>1305700</v>
      </c>
      <c r="T39" s="14">
        <f t="shared" si="3"/>
        <v>4834000</v>
      </c>
      <c r="U39" s="14"/>
      <c r="V39" s="19">
        <v>3789500</v>
      </c>
      <c r="W39" s="19">
        <v>1402500</v>
      </c>
      <c r="X39" s="41">
        <f t="shared" si="7"/>
        <v>5192000</v>
      </c>
      <c r="Y39" s="53"/>
      <c r="Z39" s="53"/>
      <c r="AA39" s="53"/>
      <c r="AB39" s="53">
        <v>712149</v>
      </c>
      <c r="AC39" s="53">
        <v>766525</v>
      </c>
      <c r="AD39" s="53">
        <v>823052</v>
      </c>
      <c r="AE39" s="18"/>
      <c r="AF39" s="42">
        <v>12833</v>
      </c>
      <c r="AG39" s="42">
        <v>1950</v>
      </c>
      <c r="AH39" s="41">
        <f t="shared" si="8"/>
        <v>14783</v>
      </c>
      <c r="AI39" s="42"/>
      <c r="AJ39" s="42">
        <v>13552</v>
      </c>
      <c r="AK39" s="42">
        <v>2059</v>
      </c>
      <c r="AL39" s="41">
        <f t="shared" si="9"/>
        <v>15611</v>
      </c>
      <c r="AM39" s="42"/>
      <c r="AN39" s="42">
        <v>14174</v>
      </c>
      <c r="AO39" s="42">
        <v>2155</v>
      </c>
      <c r="AP39" s="41">
        <f t="shared" si="10"/>
        <v>16329</v>
      </c>
      <c r="AQ39" s="42">
        <v>8677</v>
      </c>
      <c r="AR39" s="41">
        <v>8996</v>
      </c>
      <c r="AS39" s="41">
        <v>9288</v>
      </c>
    </row>
    <row r="40" spans="1:45" s="21" customFormat="1" ht="16.8" x14ac:dyDescent="0.25">
      <c r="A40" s="113" t="s">
        <v>75</v>
      </c>
      <c r="B40" s="113"/>
      <c r="C40" s="20">
        <f>SUM(C9:C39)</f>
        <v>1142404</v>
      </c>
      <c r="D40" s="43">
        <f t="shared" ref="D40:H40" si="12">SUM(D9:D39)</f>
        <v>29478820</v>
      </c>
      <c r="E40" s="37">
        <f t="shared" si="12"/>
        <v>141301000</v>
      </c>
      <c r="F40" s="37">
        <f t="shared" si="12"/>
        <v>33166575</v>
      </c>
      <c r="G40" s="37">
        <f t="shared" si="12"/>
        <v>34899466</v>
      </c>
      <c r="H40" s="37">
        <f t="shared" si="12"/>
        <v>209367041</v>
      </c>
      <c r="I40" s="66"/>
      <c r="J40" s="43" t="s">
        <v>76</v>
      </c>
      <c r="K40" s="43" t="s">
        <v>76</v>
      </c>
      <c r="L40" s="43" t="s">
        <v>76</v>
      </c>
      <c r="M40" s="37">
        <f t="shared" ref="M40:Q40" si="13">SUM(M9:M39)</f>
        <v>153169000</v>
      </c>
      <c r="N40" s="37">
        <f t="shared" si="13"/>
        <v>35938395</v>
      </c>
      <c r="O40" s="37">
        <f t="shared" si="13"/>
        <v>37846615</v>
      </c>
      <c r="P40" s="37">
        <f t="shared" si="13"/>
        <v>226954010</v>
      </c>
      <c r="Q40" s="37">
        <f t="shared" si="13"/>
        <v>164963000</v>
      </c>
      <c r="R40" s="20">
        <f>SUM(R9:R39)</f>
        <v>38705401</v>
      </c>
      <c r="S40" s="37">
        <f t="shared" ref="S40:T40" si="14">SUM(S9:S39)</f>
        <v>40760599</v>
      </c>
      <c r="T40" s="37">
        <f t="shared" si="14"/>
        <v>244429000</v>
      </c>
      <c r="U40" s="37">
        <f t="shared" ref="U40" si="15">SUM(U9:U39)</f>
        <v>177171000</v>
      </c>
      <c r="V40" s="37">
        <f t="shared" ref="V40" si="16">SUM(V9:V39)</f>
        <v>41635562</v>
      </c>
      <c r="W40" s="37">
        <f t="shared" ref="W40" si="17">SUM(W9:W39)</f>
        <v>43715437</v>
      </c>
      <c r="X40" s="37">
        <f t="shared" ref="X40" si="18">SUM(X9:X39)</f>
        <v>262521999</v>
      </c>
      <c r="Y40" s="37">
        <f t="shared" ref="Y40" si="19">SUM(Y9:Y39)</f>
        <v>137761.33333333334</v>
      </c>
      <c r="Z40" s="37">
        <f t="shared" ref="Z40" si="20">SUM(Z9:Z39)</f>
        <v>148368</v>
      </c>
      <c r="AA40" s="37">
        <f t="shared" ref="AA40" si="21">SUM(AA9:AA39)</f>
        <v>159350.66666666666</v>
      </c>
      <c r="AB40" s="37">
        <f t="shared" ref="AB40" si="22">SUM(AB9:AB39)</f>
        <v>31698824.576842107</v>
      </c>
      <c r="AC40" s="37">
        <f t="shared" ref="AC40" si="23">SUM(AC9:AC39)</f>
        <v>34142897.695764214</v>
      </c>
      <c r="AD40" s="37">
        <f t="shared" ref="AD40" si="24">SUM(AD9:AD39)</f>
        <v>36687674</v>
      </c>
      <c r="AE40" s="37">
        <f t="shared" ref="AE40" si="25">SUM(AE9:AE39)</f>
        <v>648513</v>
      </c>
      <c r="AF40" s="37">
        <f t="shared" ref="AF40" si="26">SUM(AF9:AF39)</f>
        <v>474902</v>
      </c>
      <c r="AG40" s="37">
        <f t="shared" ref="AG40" si="27">SUM(AG9:AG39)</f>
        <v>1415594</v>
      </c>
      <c r="AH40" s="37">
        <f t="shared" ref="AH40" si="28">SUM(AH9:AH39)</f>
        <v>2539009</v>
      </c>
      <c r="AI40" s="37">
        <f t="shared" ref="AI40" si="29">SUM(AI9:AI39)</f>
        <v>684830</v>
      </c>
      <c r="AJ40" s="37">
        <f t="shared" ref="AJ40" si="30">SUM(AJ9:AJ39)</f>
        <v>501497</v>
      </c>
      <c r="AK40" s="37">
        <f t="shared" ref="AK40" si="31">SUM(AK9:AK39)</f>
        <v>1472759</v>
      </c>
      <c r="AL40" s="37">
        <f t="shared" ref="AL40" si="32">SUM(AL9:AL39)</f>
        <v>2659086</v>
      </c>
      <c r="AM40" s="37">
        <f t="shared" ref="AM40" si="33">SUM(AM9:AM39)</f>
        <v>716333</v>
      </c>
      <c r="AN40" s="37">
        <f t="shared" ref="AN40" si="34">SUM(AN9:AN39)</f>
        <v>524564</v>
      </c>
      <c r="AO40" s="37">
        <f t="shared" ref="AO40" si="35">SUM(AO9:AO39)</f>
        <v>1541160</v>
      </c>
      <c r="AP40" s="37">
        <f t="shared" ref="AP40" si="36">SUM(AP9:AP39)</f>
        <v>2782057</v>
      </c>
      <c r="AQ40" s="37">
        <f t="shared" ref="AQ40" si="37">SUM(AQ9:AQ39)</f>
        <v>297015</v>
      </c>
      <c r="AR40" s="37">
        <f t="shared" ref="AR40" si="38">SUM(AR9:AR39)</f>
        <v>307049</v>
      </c>
      <c r="AS40" s="37">
        <f t="shared" ref="AS40" si="39">SUM(AS9:AS39)</f>
        <v>316218</v>
      </c>
    </row>
    <row r="41" spans="1:45" s="8" customFormat="1" x14ac:dyDescent="0.25">
      <c r="A41" s="22"/>
      <c r="B41" s="111"/>
      <c r="C41" s="111"/>
      <c r="D41" s="111"/>
      <c r="E41" s="111"/>
      <c r="F41" s="111"/>
      <c r="G41" s="111"/>
      <c r="H41" s="111"/>
      <c r="I41" s="112"/>
      <c r="J41" s="111"/>
      <c r="K41" s="111"/>
      <c r="L41" s="111"/>
      <c r="M41" s="111"/>
      <c r="N41" s="111"/>
      <c r="O41" s="111"/>
      <c r="P41" s="111"/>
      <c r="Q41" s="111"/>
      <c r="R41" s="111"/>
      <c r="S41" s="111"/>
      <c r="T41" s="111"/>
      <c r="U41" s="111"/>
      <c r="V41" s="111"/>
      <c r="W41" s="111"/>
      <c r="X41" s="111"/>
      <c r="Y41" s="26"/>
      <c r="Z41" s="26"/>
      <c r="AA41" s="26"/>
      <c r="AB41" s="26"/>
      <c r="AC41" s="26"/>
      <c r="AD41" s="26"/>
      <c r="AE41" s="22"/>
      <c r="AF41" s="22"/>
      <c r="AG41" s="22"/>
      <c r="AH41" s="44"/>
      <c r="AI41" s="44"/>
      <c r="AJ41" s="44"/>
      <c r="AK41" s="44"/>
      <c r="AL41" s="44"/>
      <c r="AM41" s="44"/>
      <c r="AN41" s="44"/>
      <c r="AO41" s="44"/>
      <c r="AP41" s="44"/>
      <c r="AQ41" s="44"/>
      <c r="AR41" s="22"/>
      <c r="AS41" s="44"/>
    </row>
    <row r="42" spans="1:45" s="8" customFormat="1" ht="22.95" customHeight="1" x14ac:dyDescent="0.25">
      <c r="A42" s="22"/>
      <c r="B42" s="29"/>
      <c r="C42" s="22"/>
      <c r="D42" s="22"/>
      <c r="E42" s="22"/>
      <c r="F42" s="37"/>
      <c r="G42" s="60"/>
      <c r="H42" s="44">
        <v>209367041</v>
      </c>
      <c r="I42" s="44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44"/>
      <c r="Z42" s="58"/>
      <c r="AA42" s="44"/>
      <c r="AB42" s="53">
        <f>Y40*0.15+AB40*0.158</f>
        <v>5029078.4831410535</v>
      </c>
      <c r="AC42" s="53">
        <f t="shared" ref="AC42:AD42" si="40">Z40*0.15+AC40*0.158</f>
        <v>5416833.0359307462</v>
      </c>
      <c r="AD42" s="53">
        <f t="shared" si="40"/>
        <v>5820555.0919999992</v>
      </c>
      <c r="AE42" s="22"/>
      <c r="AF42" s="22"/>
      <c r="AG42" s="22"/>
      <c r="AH42" s="44"/>
      <c r="AI42" s="44"/>
      <c r="AJ42" s="44"/>
      <c r="AK42" s="44"/>
      <c r="AL42" s="44"/>
      <c r="AM42" s="44"/>
      <c r="AN42" s="44"/>
      <c r="AO42" s="44"/>
      <c r="AP42" s="44"/>
      <c r="AQ42" s="44"/>
      <c r="AR42" s="23"/>
      <c r="AS42" s="49"/>
    </row>
    <row r="43" spans="1:45" s="8" customFormat="1" ht="27" customHeight="1" x14ac:dyDescent="0.25">
      <c r="A43" s="22"/>
      <c r="B43" s="29"/>
      <c r="C43" s="22"/>
      <c r="D43" s="22"/>
      <c r="E43" s="22"/>
      <c r="F43" s="22"/>
      <c r="G43" s="22"/>
      <c r="H43" s="44"/>
      <c r="I43" s="44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44"/>
      <c r="Z43" s="44"/>
      <c r="AA43" s="44"/>
      <c r="AB43" s="44"/>
      <c r="AC43" s="44"/>
      <c r="AD43" s="44"/>
      <c r="AE43" s="22"/>
      <c r="AF43" s="22"/>
      <c r="AG43" s="22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24"/>
      <c r="AS43" s="48"/>
    </row>
    <row r="44" spans="1:45" s="8" customFormat="1" x14ac:dyDescent="0.25">
      <c r="A44" s="22"/>
      <c r="B44" s="29"/>
      <c r="C44" s="22"/>
      <c r="D44" s="22"/>
      <c r="E44" s="22"/>
      <c r="F44" s="22"/>
      <c r="G44" s="22"/>
      <c r="H44" s="44"/>
      <c r="I44" s="44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44"/>
      <c r="Z44" s="44"/>
      <c r="AA44" s="44"/>
      <c r="AB44" s="44"/>
      <c r="AC44" s="44"/>
      <c r="AD44" s="44"/>
      <c r="AE44" s="22"/>
      <c r="AF44" s="22"/>
      <c r="AG44" s="22"/>
      <c r="AH44" s="44"/>
      <c r="AI44" s="44"/>
      <c r="AJ44" s="44"/>
      <c r="AK44" s="44"/>
      <c r="AL44" s="44"/>
      <c r="AM44" s="44"/>
      <c r="AN44" s="44"/>
      <c r="AO44" s="44"/>
      <c r="AP44" s="44"/>
      <c r="AQ44" s="44"/>
      <c r="AR44" s="22"/>
      <c r="AS44" s="44"/>
    </row>
    <row r="45" spans="1:45" s="8" customFormat="1" x14ac:dyDescent="0.25">
      <c r="A45" s="22"/>
      <c r="B45" s="29"/>
      <c r="C45" s="22"/>
      <c r="D45" s="22"/>
      <c r="E45" s="22"/>
      <c r="F45" s="22"/>
      <c r="G45" s="22"/>
      <c r="H45" s="44"/>
      <c r="I45" s="44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44"/>
      <c r="Z45" s="44"/>
      <c r="AA45" s="44"/>
      <c r="AB45" s="44"/>
      <c r="AC45" s="44"/>
      <c r="AD45" s="44"/>
      <c r="AE45" s="22"/>
      <c r="AF45" s="22"/>
      <c r="AG45" s="22"/>
      <c r="AH45" s="44"/>
      <c r="AI45" s="44"/>
      <c r="AJ45" s="44"/>
      <c r="AK45" s="44"/>
      <c r="AL45" s="44"/>
      <c r="AM45" s="44"/>
      <c r="AN45" s="44"/>
      <c r="AO45" s="44"/>
      <c r="AP45" s="44"/>
      <c r="AQ45" s="44"/>
      <c r="AR45" s="22"/>
      <c r="AS45" s="44"/>
    </row>
    <row r="46" spans="1:45" s="8" customFormat="1" x14ac:dyDescent="0.25">
      <c r="A46" s="22"/>
      <c r="B46" s="29"/>
      <c r="C46" s="22"/>
      <c r="D46" s="22"/>
      <c r="E46" s="22"/>
      <c r="F46" s="22"/>
      <c r="G46" s="22"/>
      <c r="H46" s="44"/>
      <c r="I46" s="44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44"/>
      <c r="Z46" s="44"/>
      <c r="AA46" s="44"/>
      <c r="AB46" s="44"/>
      <c r="AC46" s="44"/>
      <c r="AD46" s="44"/>
      <c r="AE46" s="22"/>
      <c r="AF46" s="22"/>
      <c r="AG46" s="22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22"/>
      <c r="AS46" s="44"/>
    </row>
    <row r="47" spans="1:45" s="8" customFormat="1" x14ac:dyDescent="0.25">
      <c r="A47" s="22"/>
      <c r="B47" s="29"/>
      <c r="C47" s="22"/>
      <c r="D47" s="22"/>
      <c r="E47" s="22"/>
      <c r="F47" s="22"/>
      <c r="G47" s="22"/>
      <c r="H47" s="44"/>
      <c r="I47" s="44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44"/>
      <c r="Z47" s="44"/>
      <c r="AA47" s="44"/>
      <c r="AB47" s="44"/>
      <c r="AC47" s="44"/>
      <c r="AD47" s="44"/>
      <c r="AE47" s="22"/>
      <c r="AF47" s="22"/>
      <c r="AG47" s="22"/>
      <c r="AH47" s="44"/>
      <c r="AI47" s="44"/>
      <c r="AJ47" s="44"/>
      <c r="AK47" s="44"/>
      <c r="AL47" s="44"/>
      <c r="AM47" s="44"/>
      <c r="AN47" s="44"/>
      <c r="AO47" s="44"/>
      <c r="AP47" s="44"/>
      <c r="AQ47" s="44"/>
      <c r="AR47" s="22"/>
      <c r="AS47" s="44"/>
    </row>
    <row r="48" spans="1:45" s="8" customFormat="1" x14ac:dyDescent="0.25">
      <c r="A48" s="22"/>
      <c r="B48" s="29"/>
      <c r="C48" s="22"/>
      <c r="D48" s="22"/>
      <c r="E48" s="22"/>
      <c r="F48" s="22"/>
      <c r="G48" s="22"/>
      <c r="H48" s="44"/>
      <c r="I48" s="44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44"/>
      <c r="Z48" s="44"/>
      <c r="AA48" s="44"/>
      <c r="AB48" s="44"/>
      <c r="AC48" s="44"/>
      <c r="AD48" s="44"/>
      <c r="AE48" s="22"/>
      <c r="AF48" s="22"/>
      <c r="AG48" s="22"/>
      <c r="AH48" s="44"/>
      <c r="AI48" s="44"/>
      <c r="AJ48" s="44"/>
      <c r="AK48" s="44"/>
      <c r="AL48" s="44"/>
      <c r="AM48" s="44"/>
      <c r="AN48" s="44"/>
      <c r="AO48" s="44"/>
      <c r="AP48" s="44"/>
      <c r="AQ48" s="44"/>
      <c r="AR48" s="22"/>
      <c r="AS48" s="44"/>
    </row>
    <row r="49" spans="1:45" s="8" customFormat="1" x14ac:dyDescent="0.25">
      <c r="A49" s="22"/>
      <c r="B49" s="29"/>
      <c r="C49" s="22"/>
      <c r="D49" s="22"/>
      <c r="E49" s="22"/>
      <c r="F49" s="22"/>
      <c r="G49" s="22"/>
      <c r="H49" s="44"/>
      <c r="I49" s="44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44"/>
      <c r="Z49" s="44"/>
      <c r="AA49" s="44"/>
      <c r="AB49" s="44"/>
      <c r="AC49" s="44"/>
      <c r="AD49" s="44"/>
      <c r="AE49" s="22"/>
      <c r="AF49" s="22"/>
      <c r="AG49" s="22"/>
      <c r="AH49" s="44"/>
      <c r="AI49" s="44"/>
      <c r="AJ49" s="44"/>
      <c r="AK49" s="44"/>
      <c r="AL49" s="44"/>
      <c r="AM49" s="44"/>
      <c r="AN49" s="44"/>
      <c r="AO49" s="44"/>
      <c r="AP49" s="44"/>
      <c r="AQ49" s="44"/>
      <c r="AR49" s="22"/>
      <c r="AS49" s="44"/>
    </row>
    <row r="50" spans="1:45" s="8" customFormat="1" x14ac:dyDescent="0.25">
      <c r="A50" s="22"/>
      <c r="B50" s="29"/>
      <c r="C50" s="22"/>
      <c r="D50" s="22"/>
      <c r="E50" s="22"/>
      <c r="F50" s="22"/>
      <c r="G50" s="22"/>
      <c r="H50" s="44"/>
      <c r="I50" s="44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44"/>
      <c r="Z50" s="44"/>
      <c r="AA50" s="44"/>
      <c r="AB50" s="44"/>
      <c r="AC50" s="44"/>
      <c r="AD50" s="44"/>
      <c r="AE50" s="22"/>
      <c r="AF50" s="22"/>
      <c r="AG50" s="22"/>
      <c r="AH50" s="44"/>
      <c r="AI50" s="44"/>
      <c r="AJ50" s="44"/>
      <c r="AK50" s="44"/>
      <c r="AL50" s="44"/>
      <c r="AM50" s="44"/>
      <c r="AN50" s="44"/>
      <c r="AO50" s="44"/>
      <c r="AP50" s="44"/>
      <c r="AQ50" s="44"/>
      <c r="AR50" s="22"/>
      <c r="AS50" s="44"/>
    </row>
    <row r="51" spans="1:45" s="8" customFormat="1" x14ac:dyDescent="0.25">
      <c r="A51" s="22"/>
      <c r="B51" s="29"/>
      <c r="C51" s="22"/>
      <c r="D51" s="22"/>
      <c r="E51" s="22"/>
      <c r="F51" s="22"/>
      <c r="G51" s="22"/>
      <c r="H51" s="44"/>
      <c r="I51" s="44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44"/>
      <c r="Z51" s="44"/>
      <c r="AA51" s="44"/>
      <c r="AB51" s="44"/>
      <c r="AC51" s="44"/>
      <c r="AD51" s="44"/>
      <c r="AE51" s="22"/>
      <c r="AF51" s="22"/>
      <c r="AG51" s="22"/>
      <c r="AH51" s="44"/>
      <c r="AI51" s="44"/>
      <c r="AJ51" s="44"/>
      <c r="AK51" s="44"/>
      <c r="AL51" s="44"/>
      <c r="AM51" s="44"/>
      <c r="AN51" s="44"/>
      <c r="AO51" s="44"/>
      <c r="AP51" s="44"/>
      <c r="AQ51" s="44"/>
      <c r="AR51" s="22"/>
      <c r="AS51" s="44"/>
    </row>
    <row r="52" spans="1:45" s="8" customFormat="1" x14ac:dyDescent="0.25">
      <c r="A52" s="22"/>
      <c r="B52" s="29"/>
      <c r="C52" s="22"/>
      <c r="D52" s="22"/>
      <c r="E52" s="22"/>
      <c r="F52" s="22"/>
      <c r="G52" s="22"/>
      <c r="H52" s="44"/>
      <c r="I52" s="44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44"/>
      <c r="Z52" s="44"/>
      <c r="AA52" s="44"/>
      <c r="AB52" s="44"/>
      <c r="AC52" s="44"/>
      <c r="AD52" s="44"/>
      <c r="AE52" s="22"/>
      <c r="AF52" s="22"/>
      <c r="AG52" s="22"/>
      <c r="AH52" s="44"/>
      <c r="AI52" s="44"/>
      <c r="AJ52" s="44"/>
      <c r="AK52" s="44"/>
      <c r="AL52" s="44"/>
      <c r="AM52" s="44"/>
      <c r="AN52" s="44"/>
      <c r="AO52" s="44"/>
      <c r="AP52" s="44"/>
      <c r="AQ52" s="44"/>
      <c r="AR52" s="22"/>
      <c r="AS52" s="44"/>
    </row>
    <row r="53" spans="1:45" s="8" customFormat="1" x14ac:dyDescent="0.25">
      <c r="A53" s="22"/>
      <c r="B53" s="29"/>
      <c r="C53" s="22"/>
      <c r="D53" s="22"/>
      <c r="E53" s="22"/>
      <c r="F53" s="22"/>
      <c r="G53" s="22"/>
      <c r="H53" s="44"/>
      <c r="I53" s="44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44"/>
      <c r="Z53" s="44"/>
      <c r="AA53" s="44"/>
      <c r="AB53" s="44"/>
      <c r="AC53" s="44"/>
      <c r="AD53" s="44"/>
      <c r="AE53" s="22"/>
      <c r="AF53" s="22"/>
      <c r="AG53" s="22"/>
      <c r="AH53" s="44"/>
      <c r="AI53" s="44"/>
      <c r="AJ53" s="44"/>
      <c r="AK53" s="44"/>
      <c r="AL53" s="44"/>
      <c r="AM53" s="44"/>
      <c r="AN53" s="44"/>
      <c r="AO53" s="44"/>
      <c r="AP53" s="44"/>
      <c r="AQ53" s="44"/>
      <c r="AR53" s="22"/>
      <c r="AS53" s="44"/>
    </row>
    <row r="54" spans="1:45" s="8" customFormat="1" x14ac:dyDescent="0.25">
      <c r="A54" s="22"/>
      <c r="B54" s="29"/>
      <c r="C54" s="22"/>
      <c r="D54" s="22"/>
      <c r="E54" s="22"/>
      <c r="F54" s="22"/>
      <c r="G54" s="22"/>
      <c r="H54" s="44"/>
      <c r="I54" s="44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44"/>
      <c r="Z54" s="44"/>
      <c r="AA54" s="44"/>
      <c r="AB54" s="44"/>
      <c r="AC54" s="44"/>
      <c r="AD54" s="44"/>
      <c r="AE54" s="22"/>
      <c r="AF54" s="22"/>
      <c r="AG54" s="22"/>
      <c r="AH54" s="44"/>
      <c r="AI54" s="44"/>
      <c r="AJ54" s="44"/>
      <c r="AK54" s="44"/>
      <c r="AL54" s="44"/>
      <c r="AM54" s="44"/>
      <c r="AN54" s="44"/>
      <c r="AO54" s="44"/>
      <c r="AP54" s="44"/>
      <c r="AQ54" s="44"/>
      <c r="AR54" s="22"/>
      <c r="AS54" s="44"/>
    </row>
    <row r="55" spans="1:45" s="8" customFormat="1" x14ac:dyDescent="0.25">
      <c r="A55" s="22"/>
      <c r="B55" s="29"/>
      <c r="C55" s="22"/>
      <c r="D55" s="22"/>
      <c r="E55" s="22"/>
      <c r="F55" s="22"/>
      <c r="G55" s="22"/>
      <c r="H55" s="44"/>
      <c r="I55" s="44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44"/>
      <c r="Z55" s="44"/>
      <c r="AA55" s="44"/>
      <c r="AB55" s="44"/>
      <c r="AC55" s="44"/>
      <c r="AD55" s="44"/>
      <c r="AE55" s="22"/>
      <c r="AF55" s="22"/>
      <c r="AG55" s="22"/>
      <c r="AH55" s="44"/>
      <c r="AI55" s="44"/>
      <c r="AJ55" s="44"/>
      <c r="AK55" s="44"/>
      <c r="AL55" s="44"/>
      <c r="AM55" s="44"/>
      <c r="AN55" s="44"/>
      <c r="AO55" s="44"/>
      <c r="AP55" s="44"/>
      <c r="AQ55" s="44"/>
      <c r="AR55" s="22"/>
      <c r="AS55" s="44"/>
    </row>
    <row r="56" spans="1:45" s="8" customFormat="1" x14ac:dyDescent="0.25">
      <c r="A56" s="22"/>
      <c r="B56" s="29"/>
      <c r="C56" s="22"/>
      <c r="D56" s="22"/>
      <c r="E56" s="22"/>
      <c r="F56" s="22"/>
      <c r="G56" s="22"/>
      <c r="H56" s="44"/>
      <c r="I56" s="44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44"/>
      <c r="Z56" s="44"/>
      <c r="AA56" s="44"/>
      <c r="AB56" s="44"/>
      <c r="AC56" s="44"/>
      <c r="AD56" s="44"/>
      <c r="AE56" s="22"/>
      <c r="AF56" s="22"/>
      <c r="AG56" s="22"/>
      <c r="AH56" s="44"/>
      <c r="AI56" s="44"/>
      <c r="AJ56" s="44"/>
      <c r="AK56" s="44"/>
      <c r="AL56" s="44"/>
      <c r="AM56" s="44"/>
      <c r="AN56" s="44"/>
      <c r="AO56" s="44"/>
      <c r="AP56" s="44"/>
      <c r="AQ56" s="44"/>
      <c r="AR56" s="22"/>
      <c r="AS56" s="44"/>
    </row>
    <row r="57" spans="1:45" s="8" customFormat="1" x14ac:dyDescent="0.25">
      <c r="A57" s="22"/>
      <c r="B57" s="29"/>
      <c r="C57" s="22"/>
      <c r="D57" s="22"/>
      <c r="E57" s="22"/>
      <c r="F57" s="22"/>
      <c r="G57" s="22"/>
      <c r="H57" s="44"/>
      <c r="I57" s="44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44"/>
      <c r="Z57" s="44"/>
      <c r="AA57" s="44"/>
      <c r="AB57" s="44"/>
      <c r="AC57" s="44"/>
      <c r="AD57" s="44"/>
      <c r="AE57" s="22"/>
      <c r="AF57" s="22"/>
      <c r="AG57" s="22"/>
      <c r="AH57" s="44"/>
      <c r="AI57" s="44"/>
      <c r="AJ57" s="44"/>
      <c r="AK57" s="44"/>
      <c r="AL57" s="44"/>
      <c r="AM57" s="44"/>
      <c r="AN57" s="44"/>
      <c r="AO57" s="44"/>
      <c r="AP57" s="44"/>
      <c r="AQ57" s="44"/>
      <c r="AR57" s="22"/>
      <c r="AS57" s="44"/>
    </row>
    <row r="58" spans="1:45" s="8" customFormat="1" x14ac:dyDescent="0.25">
      <c r="A58" s="22"/>
      <c r="B58" s="29"/>
      <c r="C58" s="22"/>
      <c r="D58" s="22"/>
      <c r="E58" s="22"/>
      <c r="F58" s="22"/>
      <c r="G58" s="22"/>
      <c r="H58" s="44"/>
      <c r="I58" s="44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44"/>
      <c r="Z58" s="44"/>
      <c r="AA58" s="44"/>
      <c r="AB58" s="44"/>
      <c r="AC58" s="44"/>
      <c r="AD58" s="44"/>
      <c r="AE58" s="22"/>
      <c r="AF58" s="22"/>
      <c r="AG58" s="22"/>
      <c r="AH58" s="44"/>
      <c r="AI58" s="44"/>
      <c r="AJ58" s="44"/>
      <c r="AK58" s="44"/>
      <c r="AL58" s="44"/>
      <c r="AM58" s="44"/>
      <c r="AN58" s="44"/>
      <c r="AO58" s="44"/>
      <c r="AP58" s="44"/>
      <c r="AQ58" s="44"/>
      <c r="AR58" s="22"/>
      <c r="AS58" s="44"/>
    </row>
    <row r="59" spans="1:45" s="8" customFormat="1" x14ac:dyDescent="0.25">
      <c r="A59" s="22"/>
      <c r="B59" s="29"/>
      <c r="C59" s="22"/>
      <c r="D59" s="22"/>
      <c r="E59" s="22"/>
      <c r="F59" s="22"/>
      <c r="G59" s="22"/>
      <c r="H59" s="44"/>
      <c r="I59" s="44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44"/>
      <c r="Z59" s="44"/>
      <c r="AA59" s="44"/>
      <c r="AB59" s="44"/>
      <c r="AC59" s="44"/>
      <c r="AD59" s="44"/>
      <c r="AE59" s="22"/>
      <c r="AF59" s="22"/>
      <c r="AG59" s="22"/>
      <c r="AH59" s="44"/>
      <c r="AI59" s="44"/>
      <c r="AJ59" s="44"/>
      <c r="AK59" s="44"/>
      <c r="AL59" s="44"/>
      <c r="AM59" s="44"/>
      <c r="AN59" s="44"/>
      <c r="AO59" s="44"/>
      <c r="AP59" s="44"/>
      <c r="AQ59" s="44"/>
      <c r="AR59" s="22"/>
      <c r="AS59" s="44"/>
    </row>
    <row r="60" spans="1:45" s="8" customFormat="1" x14ac:dyDescent="0.25">
      <c r="B60" s="28"/>
      <c r="H60" s="45"/>
      <c r="I60" s="45"/>
      <c r="Y60" s="45"/>
      <c r="Z60" s="45"/>
      <c r="AA60" s="45"/>
      <c r="AB60" s="45"/>
      <c r="AC60" s="45"/>
      <c r="AD60" s="45"/>
      <c r="AH60" s="45"/>
      <c r="AI60" s="45"/>
      <c r="AJ60" s="45"/>
      <c r="AK60" s="45"/>
      <c r="AL60" s="45"/>
      <c r="AM60" s="45"/>
      <c r="AN60" s="45"/>
      <c r="AO60" s="45"/>
      <c r="AP60" s="45"/>
      <c r="AQ60" s="45"/>
      <c r="AS60" s="45"/>
    </row>
    <row r="61" spans="1:45" s="8" customFormat="1" x14ac:dyDescent="0.25">
      <c r="B61" s="28"/>
      <c r="H61" s="45"/>
      <c r="I61" s="45"/>
      <c r="Y61" s="45"/>
      <c r="Z61" s="45"/>
      <c r="AA61" s="45"/>
      <c r="AB61" s="45"/>
      <c r="AC61" s="45"/>
      <c r="AD61" s="45"/>
      <c r="AH61" s="45"/>
      <c r="AI61" s="45"/>
      <c r="AJ61" s="45"/>
      <c r="AK61" s="45"/>
      <c r="AL61" s="45"/>
      <c r="AM61" s="45"/>
      <c r="AN61" s="45"/>
      <c r="AO61" s="45"/>
      <c r="AP61" s="45"/>
      <c r="AQ61" s="45"/>
      <c r="AS61" s="45"/>
    </row>
    <row r="62" spans="1:45" s="8" customFormat="1" x14ac:dyDescent="0.25">
      <c r="B62" s="28"/>
      <c r="H62" s="45"/>
      <c r="I62" s="45"/>
      <c r="Y62" s="45"/>
      <c r="Z62" s="45"/>
      <c r="AA62" s="45"/>
      <c r="AB62" s="45"/>
      <c r="AC62" s="45"/>
      <c r="AD62" s="45"/>
      <c r="AH62" s="45"/>
      <c r="AI62" s="45"/>
      <c r="AJ62" s="45"/>
      <c r="AK62" s="45"/>
      <c r="AL62" s="45"/>
      <c r="AM62" s="45"/>
      <c r="AN62" s="45"/>
      <c r="AO62" s="45"/>
      <c r="AP62" s="45"/>
      <c r="AQ62" s="45"/>
      <c r="AS62" s="45"/>
    </row>
    <row r="63" spans="1:45" s="8" customFormat="1" x14ac:dyDescent="0.25">
      <c r="B63" s="28"/>
      <c r="H63" s="45"/>
      <c r="I63" s="45"/>
      <c r="Y63" s="45"/>
      <c r="Z63" s="45"/>
      <c r="AA63" s="45"/>
      <c r="AB63" s="45"/>
      <c r="AC63" s="45"/>
      <c r="AD63" s="45"/>
      <c r="AH63" s="45"/>
      <c r="AI63" s="45"/>
      <c r="AJ63" s="45"/>
      <c r="AK63" s="45"/>
      <c r="AL63" s="45"/>
      <c r="AM63" s="45"/>
      <c r="AN63" s="45"/>
      <c r="AO63" s="45"/>
      <c r="AP63" s="45"/>
      <c r="AQ63" s="45"/>
      <c r="AS63" s="45"/>
    </row>
    <row r="64" spans="1:45" s="8" customFormat="1" x14ac:dyDescent="0.25">
      <c r="B64" s="28"/>
      <c r="H64" s="45"/>
      <c r="I64" s="45"/>
      <c r="Y64" s="45"/>
      <c r="Z64" s="45"/>
      <c r="AA64" s="45"/>
      <c r="AB64" s="45"/>
      <c r="AC64" s="45"/>
      <c r="AD64" s="45"/>
      <c r="AH64" s="45"/>
      <c r="AI64" s="45"/>
      <c r="AJ64" s="45"/>
      <c r="AK64" s="45"/>
      <c r="AL64" s="45"/>
      <c r="AM64" s="45"/>
      <c r="AN64" s="45"/>
      <c r="AO64" s="45"/>
      <c r="AP64" s="45"/>
      <c r="AQ64" s="45"/>
      <c r="AS64" s="45"/>
    </row>
    <row r="65" spans="2:45" s="8" customFormat="1" x14ac:dyDescent="0.25">
      <c r="B65" s="28"/>
      <c r="H65" s="45"/>
      <c r="I65" s="45"/>
      <c r="Y65" s="45"/>
      <c r="Z65" s="45"/>
      <c r="AA65" s="45"/>
      <c r="AB65" s="45"/>
      <c r="AC65" s="45"/>
      <c r="AD65" s="45"/>
      <c r="AH65" s="45"/>
      <c r="AI65" s="45"/>
      <c r="AJ65" s="45"/>
      <c r="AK65" s="45"/>
      <c r="AL65" s="45"/>
      <c r="AM65" s="45"/>
      <c r="AN65" s="45"/>
      <c r="AO65" s="45"/>
      <c r="AP65" s="45"/>
      <c r="AQ65" s="45"/>
      <c r="AS65" s="45"/>
    </row>
    <row r="66" spans="2:45" s="8" customFormat="1" x14ac:dyDescent="0.25">
      <c r="B66" s="28"/>
      <c r="H66" s="45"/>
      <c r="I66" s="45"/>
      <c r="Y66" s="45"/>
      <c r="Z66" s="45"/>
      <c r="AA66" s="45"/>
      <c r="AB66" s="45"/>
      <c r="AC66" s="45"/>
      <c r="AD66" s="45"/>
      <c r="AH66" s="45"/>
      <c r="AI66" s="45"/>
      <c r="AJ66" s="45"/>
      <c r="AK66" s="45"/>
      <c r="AL66" s="45"/>
      <c r="AM66" s="45"/>
      <c r="AN66" s="45"/>
      <c r="AO66" s="45"/>
      <c r="AP66" s="45"/>
      <c r="AQ66" s="45"/>
      <c r="AS66" s="45"/>
    </row>
    <row r="67" spans="2:45" s="8" customFormat="1" x14ac:dyDescent="0.25">
      <c r="B67" s="28"/>
      <c r="H67" s="45"/>
      <c r="I67" s="45"/>
      <c r="Y67" s="45"/>
      <c r="Z67" s="45"/>
      <c r="AA67" s="45"/>
      <c r="AB67" s="45"/>
      <c r="AC67" s="45"/>
      <c r="AD67" s="45"/>
      <c r="AH67" s="45"/>
      <c r="AI67" s="45"/>
      <c r="AJ67" s="45"/>
      <c r="AK67" s="45"/>
      <c r="AL67" s="45"/>
      <c r="AM67" s="45"/>
      <c r="AN67" s="45"/>
      <c r="AO67" s="45"/>
      <c r="AP67" s="45"/>
      <c r="AQ67" s="45"/>
      <c r="AS67" s="45"/>
    </row>
    <row r="68" spans="2:45" s="8" customFormat="1" x14ac:dyDescent="0.25">
      <c r="B68" s="28"/>
      <c r="H68" s="45"/>
      <c r="I68" s="45"/>
      <c r="Y68" s="45"/>
      <c r="Z68" s="45"/>
      <c r="AA68" s="45"/>
      <c r="AB68" s="45"/>
      <c r="AC68" s="45"/>
      <c r="AD68" s="45"/>
      <c r="AH68" s="45"/>
      <c r="AI68" s="45"/>
      <c r="AJ68" s="45"/>
      <c r="AK68" s="45"/>
      <c r="AL68" s="45"/>
      <c r="AM68" s="45"/>
      <c r="AN68" s="45"/>
      <c r="AO68" s="45"/>
      <c r="AP68" s="45"/>
      <c r="AQ68" s="45"/>
      <c r="AS68" s="45"/>
    </row>
    <row r="69" spans="2:45" s="8" customFormat="1" x14ac:dyDescent="0.25">
      <c r="B69" s="28"/>
      <c r="H69" s="45"/>
      <c r="I69" s="45"/>
      <c r="Y69" s="45"/>
      <c r="Z69" s="45"/>
      <c r="AA69" s="45"/>
      <c r="AB69" s="45"/>
      <c r="AC69" s="45"/>
      <c r="AD69" s="45"/>
      <c r="AH69" s="45"/>
      <c r="AI69" s="45"/>
      <c r="AJ69" s="45"/>
      <c r="AK69" s="45"/>
      <c r="AL69" s="45"/>
      <c r="AM69" s="45"/>
      <c r="AN69" s="45"/>
      <c r="AO69" s="45"/>
      <c r="AP69" s="45"/>
      <c r="AQ69" s="45"/>
      <c r="AS69" s="45"/>
    </row>
  </sheetData>
  <mergeCells count="22">
    <mergeCell ref="A7:B7"/>
    <mergeCell ref="B41:X41"/>
    <mergeCell ref="Q5:T5"/>
    <mergeCell ref="M5:P5"/>
    <mergeCell ref="A40:B40"/>
    <mergeCell ref="A4:A6"/>
    <mergeCell ref="B4:B6"/>
    <mergeCell ref="C4:C6"/>
    <mergeCell ref="J5:J6"/>
    <mergeCell ref="K5:K6"/>
    <mergeCell ref="L5:L6"/>
    <mergeCell ref="D4:X4"/>
    <mergeCell ref="AM5:AP5"/>
    <mergeCell ref="AE4:AP4"/>
    <mergeCell ref="AQ5:AS5"/>
    <mergeCell ref="AQ4:AS4"/>
    <mergeCell ref="AE5:AH5"/>
    <mergeCell ref="Y5:AA5"/>
    <mergeCell ref="AB5:AD5"/>
    <mergeCell ref="D5:H5"/>
    <mergeCell ref="U5:X5"/>
    <mergeCell ref="AI5:AL5"/>
  </mergeCells>
  <pageMargins left="0.19685039370078741" right="0.15748031496062992" top="0.17" bottom="0.22" header="0.15748031496062992" footer="0.17"/>
  <pageSetup paperSize="9" scale="60" fitToWidth="0" pageOrder="overThenDown" orientation="landscape" r:id="rId1"/>
  <headerFooter alignWithMargins="0">
    <oddFooter>Страница  &amp;P из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</sheetPr>
  <dimension ref="A1:AM69"/>
  <sheetViews>
    <sheetView zoomScale="60" zoomScaleNormal="60" zoomScaleSheetLayoutView="70" workbookViewId="0">
      <pane xSplit="2" ySplit="9" topLeftCell="C10" activePane="bottomRight" state="frozen"/>
      <selection activeCell="R37" sqref="R37"/>
      <selection pane="topRight" activeCell="R37" sqref="R37"/>
      <selection pane="bottomLeft" activeCell="R37" sqref="R37"/>
      <selection pane="bottomRight" activeCell="J20" sqref="J20"/>
    </sheetView>
  </sheetViews>
  <sheetFormatPr defaultColWidth="8.77734375" defaultRowHeight="13.2" x14ac:dyDescent="0.25"/>
  <cols>
    <col min="1" max="1" width="5.109375" style="35" customWidth="1"/>
    <col min="2" max="2" width="26.33203125" style="32" customWidth="1"/>
    <col min="3" max="3" width="12.109375" style="35" customWidth="1"/>
    <col min="4" max="6" width="8.77734375" style="35" customWidth="1"/>
    <col min="7" max="9" width="10.33203125" style="35" customWidth="1"/>
    <col min="10" max="12" width="10" style="35" customWidth="1"/>
    <col min="13" max="18" width="9.77734375" style="35" customWidth="1"/>
    <col min="19" max="19" width="11.5546875" style="35" customWidth="1"/>
    <col min="20" max="20" width="10.6640625" style="35" customWidth="1"/>
    <col min="21" max="21" width="11.6640625" style="35" customWidth="1"/>
    <col min="22" max="24" width="9.6640625" style="35" customWidth="1"/>
    <col min="25" max="25" width="14.109375" style="35" customWidth="1"/>
    <col min="26" max="28" width="9.109375" style="35" customWidth="1"/>
    <col min="29" max="34" width="9.77734375" style="35" customWidth="1"/>
    <col min="35" max="35" width="15" style="35" customWidth="1"/>
    <col min="36" max="36" width="13.5546875" style="35" customWidth="1"/>
    <col min="37" max="37" width="13.21875" style="35" customWidth="1"/>
    <col min="38" max="39" width="12.77734375" style="35" customWidth="1"/>
    <col min="40" max="40" width="8.77734375" style="35"/>
    <col min="41" max="41" width="9.44140625" style="35" bestFit="1" customWidth="1"/>
    <col min="42" max="16384" width="8.77734375" style="35"/>
  </cols>
  <sheetData>
    <row r="1" spans="1:39" x14ac:dyDescent="0.25">
      <c r="B1" s="33" t="s">
        <v>109</v>
      </c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</row>
    <row r="2" spans="1:39" ht="15.45" customHeight="1" x14ac:dyDescent="0.25">
      <c r="C2" s="46" t="s">
        <v>81</v>
      </c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</row>
    <row r="3" spans="1:39" x14ac:dyDescent="0.25">
      <c r="A3" s="4" t="s">
        <v>1</v>
      </c>
      <c r="B3" s="31"/>
      <c r="C3" s="38"/>
      <c r="D3" s="138">
        <v>1</v>
      </c>
      <c r="E3" s="139"/>
      <c r="F3" s="140"/>
      <c r="G3" s="138">
        <f>D3+1</f>
        <v>2</v>
      </c>
      <c r="H3" s="139"/>
      <c r="I3" s="140"/>
      <c r="J3" s="138">
        <f>G3+1</f>
        <v>3</v>
      </c>
      <c r="K3" s="139"/>
      <c r="L3" s="140"/>
      <c r="M3" s="138">
        <f>J3+1</f>
        <v>4</v>
      </c>
      <c r="N3" s="139"/>
      <c r="O3" s="140"/>
      <c r="P3" s="138">
        <f>M3+1</f>
        <v>5</v>
      </c>
      <c r="Q3" s="139"/>
      <c r="R3" s="140"/>
      <c r="S3" s="138">
        <f>P3+1</f>
        <v>6</v>
      </c>
      <c r="T3" s="139"/>
      <c r="U3" s="140"/>
      <c r="V3" s="138">
        <f>S3+1</f>
        <v>7</v>
      </c>
      <c r="W3" s="139"/>
      <c r="X3" s="140"/>
      <c r="Y3" s="68">
        <f>V3+1</f>
        <v>8</v>
      </c>
      <c r="Z3" s="138">
        <f>Y3+1</f>
        <v>9</v>
      </c>
      <c r="AA3" s="139"/>
      <c r="AB3" s="140"/>
      <c r="AC3" s="138">
        <f>Z3+1</f>
        <v>10</v>
      </c>
      <c r="AD3" s="139"/>
      <c r="AE3" s="140"/>
      <c r="AF3" s="138">
        <f>AC3+1</f>
        <v>11</v>
      </c>
      <c r="AG3" s="139"/>
      <c r="AH3" s="140"/>
      <c r="AI3" s="68">
        <f>AF3+1</f>
        <v>12</v>
      </c>
      <c r="AJ3" s="68">
        <f>AI3+1</f>
        <v>13</v>
      </c>
      <c r="AK3" s="138">
        <f>AJ3+1</f>
        <v>14</v>
      </c>
      <c r="AL3" s="139"/>
      <c r="AM3" s="139"/>
    </row>
    <row r="4" spans="1:39" ht="93" customHeight="1" x14ac:dyDescent="0.25">
      <c r="A4" s="131" t="s">
        <v>2</v>
      </c>
      <c r="B4" s="132" t="s">
        <v>3</v>
      </c>
      <c r="C4" s="133" t="s">
        <v>77</v>
      </c>
      <c r="D4" s="134" t="s">
        <v>110</v>
      </c>
      <c r="E4" s="134"/>
      <c r="F4" s="134"/>
      <c r="G4" s="134" t="s">
        <v>111</v>
      </c>
      <c r="H4" s="134"/>
      <c r="I4" s="134"/>
      <c r="J4" s="125" t="s">
        <v>112</v>
      </c>
      <c r="K4" s="126"/>
      <c r="L4" s="127"/>
      <c r="M4" s="125" t="s">
        <v>113</v>
      </c>
      <c r="N4" s="126"/>
      <c r="O4" s="127"/>
      <c r="P4" s="125" t="s">
        <v>124</v>
      </c>
      <c r="Q4" s="126"/>
      <c r="R4" s="127"/>
      <c r="S4" s="125" t="s">
        <v>114</v>
      </c>
      <c r="T4" s="126"/>
      <c r="U4" s="127"/>
      <c r="V4" s="125" t="s">
        <v>115</v>
      </c>
      <c r="W4" s="126"/>
      <c r="X4" s="127"/>
      <c r="Y4" s="125" t="s">
        <v>116</v>
      </c>
      <c r="Z4" s="125" t="s">
        <v>117</v>
      </c>
      <c r="AA4" s="126"/>
      <c r="AB4" s="127"/>
      <c r="AC4" s="125" t="s">
        <v>118</v>
      </c>
      <c r="AD4" s="126"/>
      <c r="AE4" s="127"/>
      <c r="AF4" s="125" t="s">
        <v>119</v>
      </c>
      <c r="AG4" s="126"/>
      <c r="AH4" s="127"/>
      <c r="AI4" s="125" t="s">
        <v>120</v>
      </c>
      <c r="AJ4" s="125" t="s">
        <v>121</v>
      </c>
      <c r="AK4" s="125" t="s">
        <v>122</v>
      </c>
      <c r="AL4" s="126"/>
      <c r="AM4" s="127"/>
    </row>
    <row r="5" spans="1:39" ht="88.2" customHeight="1" x14ac:dyDescent="0.25">
      <c r="A5" s="131"/>
      <c r="B5" s="116"/>
      <c r="C5" s="133"/>
      <c r="D5" s="134"/>
      <c r="E5" s="134"/>
      <c r="F5" s="134"/>
      <c r="G5" s="134"/>
      <c r="H5" s="134"/>
      <c r="I5" s="134"/>
      <c r="J5" s="135"/>
      <c r="K5" s="136"/>
      <c r="L5" s="137"/>
      <c r="M5" s="135"/>
      <c r="N5" s="136"/>
      <c r="O5" s="137"/>
      <c r="P5" s="135"/>
      <c r="Q5" s="136"/>
      <c r="R5" s="137"/>
      <c r="S5" s="128"/>
      <c r="T5" s="129"/>
      <c r="U5" s="130"/>
      <c r="V5" s="128"/>
      <c r="W5" s="129"/>
      <c r="X5" s="130"/>
      <c r="Y5" s="128"/>
      <c r="Z5" s="128"/>
      <c r="AA5" s="129"/>
      <c r="AB5" s="130"/>
      <c r="AC5" s="128"/>
      <c r="AD5" s="129"/>
      <c r="AE5" s="130"/>
      <c r="AF5" s="128"/>
      <c r="AG5" s="129"/>
      <c r="AH5" s="130"/>
      <c r="AI5" s="128"/>
      <c r="AJ5" s="135"/>
      <c r="AK5" s="128"/>
      <c r="AL5" s="129"/>
      <c r="AM5" s="130"/>
    </row>
    <row r="6" spans="1:39" x14ac:dyDescent="0.25">
      <c r="A6" s="131"/>
      <c r="B6" s="117"/>
      <c r="C6" s="133"/>
      <c r="D6" s="69">
        <v>2025</v>
      </c>
      <c r="E6" s="69">
        <v>2026</v>
      </c>
      <c r="F6" s="69">
        <v>2027</v>
      </c>
      <c r="G6" s="69">
        <v>2025</v>
      </c>
      <c r="H6" s="69">
        <v>2026</v>
      </c>
      <c r="I6" s="69">
        <v>2027</v>
      </c>
      <c r="J6" s="69">
        <v>2025</v>
      </c>
      <c r="K6" s="69">
        <v>2026</v>
      </c>
      <c r="L6" s="69">
        <v>2027</v>
      </c>
      <c r="M6" s="69">
        <v>2025</v>
      </c>
      <c r="N6" s="69">
        <v>2026</v>
      </c>
      <c r="O6" s="69">
        <v>2027</v>
      </c>
      <c r="P6" s="69">
        <v>2025</v>
      </c>
      <c r="Q6" s="69">
        <v>2026</v>
      </c>
      <c r="R6" s="69">
        <v>2027</v>
      </c>
      <c r="S6" s="69">
        <v>2025</v>
      </c>
      <c r="T6" s="69">
        <v>2026</v>
      </c>
      <c r="U6" s="69">
        <v>2027</v>
      </c>
      <c r="V6" s="69">
        <v>2025</v>
      </c>
      <c r="W6" s="69">
        <v>2026</v>
      </c>
      <c r="X6" s="69">
        <v>2027</v>
      </c>
      <c r="Y6" s="69" t="s">
        <v>123</v>
      </c>
      <c r="Z6" s="69">
        <v>2025</v>
      </c>
      <c r="AA6" s="69">
        <v>2026</v>
      </c>
      <c r="AB6" s="69">
        <v>2027</v>
      </c>
      <c r="AC6" s="69">
        <v>2025</v>
      </c>
      <c r="AD6" s="69">
        <v>2026</v>
      </c>
      <c r="AE6" s="69">
        <v>2027</v>
      </c>
      <c r="AF6" s="69">
        <v>2025</v>
      </c>
      <c r="AG6" s="69">
        <v>2026</v>
      </c>
      <c r="AH6" s="69">
        <v>2027</v>
      </c>
      <c r="AI6" s="69" t="s">
        <v>123</v>
      </c>
      <c r="AJ6" s="69" t="s">
        <v>123</v>
      </c>
      <c r="AK6" s="69">
        <v>2025</v>
      </c>
      <c r="AL6" s="69">
        <v>2026</v>
      </c>
      <c r="AM6" s="69">
        <v>2027</v>
      </c>
    </row>
    <row r="7" spans="1:39" s="45" customFormat="1" x14ac:dyDescent="0.25">
      <c r="A7" s="122" t="s">
        <v>11</v>
      </c>
      <c r="B7" s="122"/>
      <c r="C7" s="70">
        <v>1</v>
      </c>
      <c r="D7" s="71">
        <f>C7+1</f>
        <v>2</v>
      </c>
      <c r="E7" s="71">
        <f t="shared" ref="E7:AM7" si="0">D7+1</f>
        <v>3</v>
      </c>
      <c r="F7" s="71">
        <f t="shared" si="0"/>
        <v>4</v>
      </c>
      <c r="G7" s="71">
        <f t="shared" si="0"/>
        <v>5</v>
      </c>
      <c r="H7" s="71">
        <f t="shared" si="0"/>
        <v>6</v>
      </c>
      <c r="I7" s="71">
        <f t="shared" si="0"/>
        <v>7</v>
      </c>
      <c r="J7" s="71">
        <f t="shared" si="0"/>
        <v>8</v>
      </c>
      <c r="K7" s="71">
        <f t="shared" si="0"/>
        <v>9</v>
      </c>
      <c r="L7" s="71">
        <f t="shared" si="0"/>
        <v>10</v>
      </c>
      <c r="M7" s="71">
        <f t="shared" si="0"/>
        <v>11</v>
      </c>
      <c r="N7" s="71">
        <f t="shared" si="0"/>
        <v>12</v>
      </c>
      <c r="O7" s="71">
        <f t="shared" si="0"/>
        <v>13</v>
      </c>
      <c r="P7" s="71">
        <f t="shared" si="0"/>
        <v>14</v>
      </c>
      <c r="Q7" s="71">
        <f t="shared" si="0"/>
        <v>15</v>
      </c>
      <c r="R7" s="71">
        <f t="shared" si="0"/>
        <v>16</v>
      </c>
      <c r="S7" s="71">
        <f t="shared" si="0"/>
        <v>17</v>
      </c>
      <c r="T7" s="71">
        <f t="shared" si="0"/>
        <v>18</v>
      </c>
      <c r="U7" s="71">
        <f t="shared" si="0"/>
        <v>19</v>
      </c>
      <c r="V7" s="71">
        <f t="shared" si="0"/>
        <v>20</v>
      </c>
      <c r="W7" s="71">
        <f t="shared" si="0"/>
        <v>21</v>
      </c>
      <c r="X7" s="71">
        <f t="shared" si="0"/>
        <v>22</v>
      </c>
      <c r="Y7" s="71">
        <f t="shared" si="0"/>
        <v>23</v>
      </c>
      <c r="Z7" s="71">
        <f t="shared" si="0"/>
        <v>24</v>
      </c>
      <c r="AA7" s="71">
        <f t="shared" si="0"/>
        <v>25</v>
      </c>
      <c r="AB7" s="71">
        <f t="shared" si="0"/>
        <v>26</v>
      </c>
      <c r="AC7" s="71">
        <f t="shared" si="0"/>
        <v>27</v>
      </c>
      <c r="AD7" s="71">
        <f t="shared" si="0"/>
        <v>28</v>
      </c>
      <c r="AE7" s="71">
        <f t="shared" si="0"/>
        <v>29</v>
      </c>
      <c r="AF7" s="71">
        <f t="shared" si="0"/>
        <v>30</v>
      </c>
      <c r="AG7" s="71">
        <f t="shared" si="0"/>
        <v>31</v>
      </c>
      <c r="AH7" s="71">
        <f t="shared" si="0"/>
        <v>32</v>
      </c>
      <c r="AI7" s="71">
        <f>AH7+1</f>
        <v>33</v>
      </c>
      <c r="AJ7" s="71">
        <f t="shared" si="0"/>
        <v>34</v>
      </c>
      <c r="AK7" s="71">
        <f t="shared" si="0"/>
        <v>35</v>
      </c>
      <c r="AL7" s="71">
        <f t="shared" si="0"/>
        <v>36</v>
      </c>
      <c r="AM7" s="71">
        <f t="shared" si="0"/>
        <v>37</v>
      </c>
    </row>
    <row r="8" spans="1:39" s="45" customFormat="1" x14ac:dyDescent="0.25">
      <c r="A8" s="72"/>
      <c r="B8" s="73"/>
      <c r="C8" s="72" t="s">
        <v>12</v>
      </c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  <c r="W8" s="72"/>
      <c r="X8" s="72"/>
      <c r="Y8" s="72"/>
      <c r="Z8" s="72"/>
      <c r="AA8" s="72"/>
      <c r="AB8" s="72"/>
      <c r="AC8" s="72"/>
      <c r="AD8" s="72"/>
      <c r="AE8" s="72"/>
      <c r="AF8" s="72"/>
      <c r="AG8" s="72"/>
      <c r="AH8" s="72"/>
      <c r="AI8" s="72"/>
      <c r="AJ8" s="72"/>
      <c r="AK8" s="72"/>
      <c r="AL8" s="72"/>
      <c r="AM8" s="72"/>
    </row>
    <row r="9" spans="1:39" s="45" customFormat="1" ht="17.25" customHeight="1" x14ac:dyDescent="0.3">
      <c r="A9" s="74" t="s">
        <v>13</v>
      </c>
      <c r="B9" s="75" t="s">
        <v>14</v>
      </c>
      <c r="C9" s="76">
        <v>389293</v>
      </c>
      <c r="D9" s="76">
        <v>20329</v>
      </c>
      <c r="E9" s="76">
        <v>20329</v>
      </c>
      <c r="F9" s="76">
        <v>20329</v>
      </c>
      <c r="G9" s="76">
        <v>57856</v>
      </c>
      <c r="H9" s="76">
        <v>58306</v>
      </c>
      <c r="I9" s="76">
        <v>58306</v>
      </c>
      <c r="J9" s="76">
        <v>1464</v>
      </c>
      <c r="K9" s="76">
        <v>1464</v>
      </c>
      <c r="L9" s="76">
        <v>1464</v>
      </c>
      <c r="M9" s="76">
        <v>17</v>
      </c>
      <c r="N9" s="76">
        <v>17</v>
      </c>
      <c r="O9" s="76">
        <v>17</v>
      </c>
      <c r="P9" s="91">
        <v>3067</v>
      </c>
      <c r="Q9" s="91">
        <v>3110</v>
      </c>
      <c r="R9" s="91">
        <v>3110</v>
      </c>
      <c r="S9" s="94">
        <v>1241.5</v>
      </c>
      <c r="T9" s="94">
        <v>1241.5</v>
      </c>
      <c r="U9" s="94">
        <v>1241.5</v>
      </c>
      <c r="V9" s="91">
        <v>5349</v>
      </c>
      <c r="W9" s="91">
        <v>5444</v>
      </c>
      <c r="X9" s="91">
        <v>5444</v>
      </c>
      <c r="Y9" s="91"/>
      <c r="Z9" s="91">
        <v>7920</v>
      </c>
      <c r="AA9" s="91">
        <v>7920</v>
      </c>
      <c r="AB9" s="91">
        <v>7920</v>
      </c>
      <c r="AC9" s="78"/>
      <c r="AD9" s="78"/>
      <c r="AE9" s="78"/>
      <c r="AF9" s="78">
        <v>7742</v>
      </c>
      <c r="AG9" s="78">
        <v>7742</v>
      </c>
      <c r="AH9" s="78">
        <v>7742</v>
      </c>
      <c r="AI9" s="91">
        <v>250</v>
      </c>
      <c r="AJ9" s="76">
        <f>ROUND(C9/5000,0)</f>
        <v>78</v>
      </c>
      <c r="AK9" s="90">
        <v>19208.400000000001</v>
      </c>
      <c r="AL9" s="90">
        <v>19382.099999999999</v>
      </c>
      <c r="AM9" s="90">
        <v>19381.900000000001</v>
      </c>
    </row>
    <row r="10" spans="1:39" s="16" customFormat="1" ht="17.25" customHeight="1" x14ac:dyDescent="0.3">
      <c r="A10" s="74" t="s">
        <v>15</v>
      </c>
      <c r="B10" s="75" t="s">
        <v>16</v>
      </c>
      <c r="C10" s="76">
        <v>68896</v>
      </c>
      <c r="D10" s="76">
        <v>2458</v>
      </c>
      <c r="E10" s="76">
        <v>2478</v>
      </c>
      <c r="F10" s="76">
        <v>2498</v>
      </c>
      <c r="G10" s="76">
        <v>7160</v>
      </c>
      <c r="H10" s="76">
        <v>7180</v>
      </c>
      <c r="I10" s="76">
        <v>7200</v>
      </c>
      <c r="J10" s="76">
        <v>132</v>
      </c>
      <c r="K10" s="76">
        <v>132</v>
      </c>
      <c r="L10" s="76">
        <v>132</v>
      </c>
      <c r="M10" s="76">
        <v>8</v>
      </c>
      <c r="N10" s="76">
        <v>8</v>
      </c>
      <c r="O10" s="76">
        <v>8</v>
      </c>
      <c r="P10" s="91">
        <v>1760</v>
      </c>
      <c r="Q10" s="91">
        <v>1770</v>
      </c>
      <c r="R10" s="91">
        <v>1775</v>
      </c>
      <c r="S10" s="94">
        <v>135</v>
      </c>
      <c r="T10" s="94">
        <v>135</v>
      </c>
      <c r="U10" s="94">
        <v>135</v>
      </c>
      <c r="V10" s="91">
        <v>680</v>
      </c>
      <c r="W10" s="91">
        <v>680</v>
      </c>
      <c r="X10" s="91">
        <v>680</v>
      </c>
      <c r="Y10" s="91"/>
      <c r="Z10" s="91">
        <v>610</v>
      </c>
      <c r="AA10" s="91">
        <v>610</v>
      </c>
      <c r="AB10" s="91">
        <v>610</v>
      </c>
      <c r="AC10" s="78">
        <v>1300</v>
      </c>
      <c r="AD10" s="78">
        <v>1300</v>
      </c>
      <c r="AE10" s="78">
        <v>1300</v>
      </c>
      <c r="AF10" s="78">
        <v>1081</v>
      </c>
      <c r="AG10" s="78">
        <v>1081</v>
      </c>
      <c r="AH10" s="78">
        <v>1081</v>
      </c>
      <c r="AI10" s="91">
        <v>57</v>
      </c>
      <c r="AJ10" s="76">
        <f>ROUND(C10/5000,0)</f>
        <v>14</v>
      </c>
      <c r="AK10" s="90">
        <v>2365.3000000000002</v>
      </c>
      <c r="AL10" s="90">
        <v>2365.3000000000002</v>
      </c>
      <c r="AM10" s="90">
        <v>2365.3000000000002</v>
      </c>
    </row>
    <row r="11" spans="1:39" s="45" customFormat="1" ht="17.25" customHeight="1" x14ac:dyDescent="0.3">
      <c r="A11" s="74" t="s">
        <v>17</v>
      </c>
      <c r="B11" s="75" t="s">
        <v>18</v>
      </c>
      <c r="C11" s="76">
        <v>48469</v>
      </c>
      <c r="D11" s="76">
        <v>1602</v>
      </c>
      <c r="E11" s="76">
        <v>1602</v>
      </c>
      <c r="F11" s="76">
        <v>1602</v>
      </c>
      <c r="G11" s="76">
        <v>5043</v>
      </c>
      <c r="H11" s="76">
        <v>5043</v>
      </c>
      <c r="I11" s="76">
        <v>5043</v>
      </c>
      <c r="J11" s="76">
        <v>123</v>
      </c>
      <c r="K11" s="76">
        <v>123</v>
      </c>
      <c r="L11" s="76">
        <v>123</v>
      </c>
      <c r="M11" s="76">
        <v>10</v>
      </c>
      <c r="N11" s="76">
        <v>10</v>
      </c>
      <c r="O11" s="76">
        <v>10</v>
      </c>
      <c r="P11" s="91">
        <v>897</v>
      </c>
      <c r="Q11" s="91">
        <v>897</v>
      </c>
      <c r="R11" s="91">
        <v>897</v>
      </c>
      <c r="S11" s="94">
        <v>174.25</v>
      </c>
      <c r="T11" s="94">
        <v>174.25</v>
      </c>
      <c r="U11" s="94">
        <v>174.25</v>
      </c>
      <c r="V11" s="91">
        <v>818</v>
      </c>
      <c r="W11" s="91">
        <v>818</v>
      </c>
      <c r="X11" s="91">
        <v>818</v>
      </c>
      <c r="Y11" s="91"/>
      <c r="Z11" s="91">
        <v>835</v>
      </c>
      <c r="AA11" s="91">
        <v>835</v>
      </c>
      <c r="AB11" s="91">
        <v>835</v>
      </c>
      <c r="AC11" s="78"/>
      <c r="AD11" s="78"/>
      <c r="AE11" s="78"/>
      <c r="AF11" s="78">
        <v>1218</v>
      </c>
      <c r="AG11" s="78">
        <v>1218</v>
      </c>
      <c r="AH11" s="78">
        <v>1218</v>
      </c>
      <c r="AI11" s="91">
        <v>59</v>
      </c>
      <c r="AJ11" s="76">
        <f>ROUND(C11/5000,0)</f>
        <v>10</v>
      </c>
      <c r="AK11" s="90">
        <v>1095.1199999999999</v>
      </c>
      <c r="AL11" s="90">
        <v>1095.1199999999999</v>
      </c>
      <c r="AM11" s="90">
        <v>1095.1199999999999</v>
      </c>
    </row>
    <row r="12" spans="1:39" s="45" customFormat="1" ht="16.8" customHeight="1" x14ac:dyDescent="0.3">
      <c r="A12" s="74" t="s">
        <v>19</v>
      </c>
      <c r="B12" s="75" t="s">
        <v>20</v>
      </c>
      <c r="C12" s="76">
        <v>15397</v>
      </c>
      <c r="D12" s="76">
        <v>622</v>
      </c>
      <c r="E12" s="76">
        <v>681</v>
      </c>
      <c r="F12" s="76">
        <v>681</v>
      </c>
      <c r="G12" s="76">
        <v>1816</v>
      </c>
      <c r="H12" s="76">
        <v>1830</v>
      </c>
      <c r="I12" s="76">
        <v>1830</v>
      </c>
      <c r="J12" s="76">
        <v>110</v>
      </c>
      <c r="K12" s="76">
        <v>110</v>
      </c>
      <c r="L12" s="76">
        <v>110</v>
      </c>
      <c r="M12" s="76">
        <v>1</v>
      </c>
      <c r="N12" s="76">
        <v>1</v>
      </c>
      <c r="O12" s="76">
        <v>1</v>
      </c>
      <c r="P12" s="91">
        <v>340</v>
      </c>
      <c r="Q12" s="91">
        <v>340</v>
      </c>
      <c r="R12" s="91">
        <v>340</v>
      </c>
      <c r="S12" s="94">
        <v>28</v>
      </c>
      <c r="T12" s="94">
        <v>28</v>
      </c>
      <c r="U12" s="94">
        <v>28</v>
      </c>
      <c r="V12" s="91">
        <v>490</v>
      </c>
      <c r="W12" s="91">
        <v>490</v>
      </c>
      <c r="X12" s="91">
        <v>490</v>
      </c>
      <c r="Y12" s="91"/>
      <c r="Z12" s="91">
        <v>560</v>
      </c>
      <c r="AA12" s="91">
        <v>560</v>
      </c>
      <c r="AB12" s="91">
        <v>560</v>
      </c>
      <c r="AC12" s="78"/>
      <c r="AD12" s="78"/>
      <c r="AE12" s="78"/>
      <c r="AF12" s="78">
        <v>411</v>
      </c>
      <c r="AG12" s="78">
        <v>411</v>
      </c>
      <c r="AH12" s="78">
        <v>411</v>
      </c>
      <c r="AI12" s="91">
        <v>25</v>
      </c>
      <c r="AJ12" s="76">
        <v>5</v>
      </c>
      <c r="AK12" s="90"/>
      <c r="AL12" s="90"/>
      <c r="AM12" s="90"/>
    </row>
    <row r="13" spans="1:39" s="16" customFormat="1" ht="15.6" customHeight="1" x14ac:dyDescent="0.3">
      <c r="A13" s="74" t="s">
        <v>21</v>
      </c>
      <c r="B13" s="75" t="s">
        <v>22</v>
      </c>
      <c r="C13" s="76">
        <v>12104</v>
      </c>
      <c r="D13" s="76">
        <v>700</v>
      </c>
      <c r="E13" s="76">
        <v>700</v>
      </c>
      <c r="F13" s="76">
        <v>700</v>
      </c>
      <c r="G13" s="76">
        <v>1516</v>
      </c>
      <c r="H13" s="76">
        <v>1516</v>
      </c>
      <c r="I13" s="76">
        <v>1516</v>
      </c>
      <c r="J13" s="76"/>
      <c r="K13" s="76"/>
      <c r="L13" s="76"/>
      <c r="M13" s="76"/>
      <c r="N13" s="76"/>
      <c r="O13" s="76"/>
      <c r="P13" s="91">
        <v>203</v>
      </c>
      <c r="Q13" s="91">
        <v>203</v>
      </c>
      <c r="R13" s="91">
        <v>203</v>
      </c>
      <c r="S13" s="94">
        <v>37.5</v>
      </c>
      <c r="T13" s="94">
        <v>37.5</v>
      </c>
      <c r="U13" s="94">
        <v>37.5</v>
      </c>
      <c r="V13" s="91">
        <v>450</v>
      </c>
      <c r="W13" s="91">
        <v>450</v>
      </c>
      <c r="X13" s="91">
        <v>450</v>
      </c>
      <c r="Y13" s="91"/>
      <c r="Z13" s="91">
        <v>300</v>
      </c>
      <c r="AA13" s="91">
        <v>300</v>
      </c>
      <c r="AB13" s="91">
        <v>300</v>
      </c>
      <c r="AC13" s="78"/>
      <c r="AD13" s="78"/>
      <c r="AE13" s="78"/>
      <c r="AF13" s="78"/>
      <c r="AG13" s="78"/>
      <c r="AH13" s="78"/>
      <c r="AI13" s="91">
        <v>23</v>
      </c>
      <c r="AJ13" s="76">
        <v>5</v>
      </c>
      <c r="AK13" s="90"/>
      <c r="AL13" s="90"/>
      <c r="AM13" s="90"/>
    </row>
    <row r="14" spans="1:39" s="16" customFormat="1" ht="24" x14ac:dyDescent="0.3">
      <c r="A14" s="74" t="s">
        <v>23</v>
      </c>
      <c r="B14" s="75" t="s">
        <v>24</v>
      </c>
      <c r="C14" s="76">
        <v>17303</v>
      </c>
      <c r="D14" s="91">
        <v>440</v>
      </c>
      <c r="E14" s="91">
        <v>440</v>
      </c>
      <c r="F14" s="91">
        <v>440</v>
      </c>
      <c r="G14" s="76">
        <v>1794</v>
      </c>
      <c r="H14" s="76">
        <v>1794</v>
      </c>
      <c r="I14" s="76">
        <v>1794</v>
      </c>
      <c r="J14" s="76">
        <v>17</v>
      </c>
      <c r="K14" s="76">
        <v>17</v>
      </c>
      <c r="L14" s="76">
        <v>17</v>
      </c>
      <c r="M14" s="76">
        <v>6</v>
      </c>
      <c r="N14" s="76">
        <v>6</v>
      </c>
      <c r="O14" s="76">
        <v>6</v>
      </c>
      <c r="P14" s="91">
        <v>77</v>
      </c>
      <c r="Q14" s="91">
        <v>77</v>
      </c>
      <c r="R14" s="91">
        <v>77</v>
      </c>
      <c r="S14" s="94">
        <v>100.45</v>
      </c>
      <c r="T14" s="94">
        <v>100.45</v>
      </c>
      <c r="U14" s="94">
        <v>100.45</v>
      </c>
      <c r="V14" s="91">
        <v>103</v>
      </c>
      <c r="W14" s="91">
        <v>103</v>
      </c>
      <c r="X14" s="91">
        <v>103</v>
      </c>
      <c r="Y14" s="95">
        <v>9611</v>
      </c>
      <c r="Z14" s="91">
        <v>400</v>
      </c>
      <c r="AA14" s="91">
        <v>400</v>
      </c>
      <c r="AB14" s="91">
        <v>400</v>
      </c>
      <c r="AC14" s="78"/>
      <c r="AD14" s="78"/>
      <c r="AE14" s="78"/>
      <c r="AF14" s="78">
        <v>255</v>
      </c>
      <c r="AG14" s="78">
        <v>255</v>
      </c>
      <c r="AH14" s="78">
        <v>255</v>
      </c>
      <c r="AI14" s="91">
        <v>56</v>
      </c>
      <c r="AJ14" s="76">
        <v>5</v>
      </c>
      <c r="AK14" s="90">
        <v>293.16000000000003</v>
      </c>
      <c r="AL14" s="90">
        <v>293.16000000000003</v>
      </c>
      <c r="AM14" s="90">
        <v>293.16000000000003</v>
      </c>
    </row>
    <row r="15" spans="1:39" s="16" customFormat="1" ht="17.25" customHeight="1" x14ac:dyDescent="0.3">
      <c r="A15" s="74" t="s">
        <v>25</v>
      </c>
      <c r="B15" s="75" t="s">
        <v>26</v>
      </c>
      <c r="C15" s="76">
        <v>71484</v>
      </c>
      <c r="D15" s="76">
        <v>987</v>
      </c>
      <c r="E15" s="76">
        <v>987</v>
      </c>
      <c r="F15" s="76">
        <v>987</v>
      </c>
      <c r="G15" s="76">
        <v>7095</v>
      </c>
      <c r="H15" s="76">
        <v>7156</v>
      </c>
      <c r="I15" s="76">
        <v>7235</v>
      </c>
      <c r="J15" s="76">
        <v>1566</v>
      </c>
      <c r="K15" s="76">
        <v>1566</v>
      </c>
      <c r="L15" s="76">
        <v>1566</v>
      </c>
      <c r="M15" s="76">
        <v>25</v>
      </c>
      <c r="N15" s="76">
        <v>25</v>
      </c>
      <c r="O15" s="76">
        <v>25</v>
      </c>
      <c r="P15" s="91">
        <v>816</v>
      </c>
      <c r="Q15" s="91">
        <v>816</v>
      </c>
      <c r="R15" s="91">
        <v>816</v>
      </c>
      <c r="S15" s="94">
        <v>18.2</v>
      </c>
      <c r="T15" s="94">
        <v>18.2</v>
      </c>
      <c r="U15" s="94">
        <v>18.2</v>
      </c>
      <c r="V15" s="91">
        <v>1167</v>
      </c>
      <c r="W15" s="91">
        <v>1167</v>
      </c>
      <c r="X15" s="91">
        <v>1167</v>
      </c>
      <c r="Y15" s="95"/>
      <c r="Z15" s="91">
        <v>1456</v>
      </c>
      <c r="AA15" s="91">
        <v>1456</v>
      </c>
      <c r="AB15" s="91">
        <v>1456</v>
      </c>
      <c r="AC15" s="78"/>
      <c r="AD15" s="78"/>
      <c r="AE15" s="78"/>
      <c r="AF15" s="78">
        <v>766</v>
      </c>
      <c r="AG15" s="78">
        <v>766</v>
      </c>
      <c r="AH15" s="78">
        <v>766</v>
      </c>
      <c r="AI15" s="91">
        <v>83</v>
      </c>
      <c r="AJ15" s="76">
        <f>ROUND(C15/5000,0)</f>
        <v>14</v>
      </c>
      <c r="AK15" s="90"/>
      <c r="AL15" s="90"/>
      <c r="AM15" s="90"/>
    </row>
    <row r="16" spans="1:39" s="16" customFormat="1" ht="17.25" customHeight="1" x14ac:dyDescent="0.3">
      <c r="A16" s="74" t="s">
        <v>27</v>
      </c>
      <c r="B16" s="75" t="s">
        <v>28</v>
      </c>
      <c r="C16" s="76">
        <v>16962</v>
      </c>
      <c r="D16" s="76">
        <v>493</v>
      </c>
      <c r="E16" s="76">
        <v>498</v>
      </c>
      <c r="F16" s="76">
        <v>504</v>
      </c>
      <c r="G16" s="76">
        <v>1601</v>
      </c>
      <c r="H16" s="76">
        <v>1610</v>
      </c>
      <c r="I16" s="76">
        <v>1608</v>
      </c>
      <c r="J16" s="76">
        <v>32</v>
      </c>
      <c r="K16" s="76">
        <v>30</v>
      </c>
      <c r="L16" s="76">
        <v>26</v>
      </c>
      <c r="M16" s="76">
        <v>16</v>
      </c>
      <c r="N16" s="76">
        <v>16</v>
      </c>
      <c r="O16" s="76">
        <v>16</v>
      </c>
      <c r="P16" s="91">
        <v>106</v>
      </c>
      <c r="Q16" s="91">
        <v>107</v>
      </c>
      <c r="R16" s="91">
        <v>111</v>
      </c>
      <c r="S16" s="94">
        <v>81.2</v>
      </c>
      <c r="T16" s="94">
        <v>81.2</v>
      </c>
      <c r="U16" s="94">
        <v>81.2</v>
      </c>
      <c r="V16" s="91">
        <v>282</v>
      </c>
      <c r="W16" s="91">
        <v>295</v>
      </c>
      <c r="X16" s="91">
        <v>295</v>
      </c>
      <c r="Y16" s="95"/>
      <c r="Z16" s="91">
        <v>630</v>
      </c>
      <c r="AA16" s="91">
        <v>630</v>
      </c>
      <c r="AB16" s="91">
        <v>630</v>
      </c>
      <c r="AC16" s="78"/>
      <c r="AD16" s="78"/>
      <c r="AE16" s="78"/>
      <c r="AF16" s="78">
        <v>437</v>
      </c>
      <c r="AG16" s="78">
        <v>422</v>
      </c>
      <c r="AH16" s="78">
        <v>430</v>
      </c>
      <c r="AI16" s="91">
        <v>51</v>
      </c>
      <c r="AJ16" s="76">
        <v>5</v>
      </c>
      <c r="AK16" s="90"/>
      <c r="AL16" s="90"/>
      <c r="AM16" s="90"/>
    </row>
    <row r="17" spans="1:39" s="45" customFormat="1" ht="17.25" customHeight="1" x14ac:dyDescent="0.3">
      <c r="A17" s="74" t="s">
        <v>29</v>
      </c>
      <c r="B17" s="75" t="s">
        <v>30</v>
      </c>
      <c r="C17" s="76">
        <v>9643</v>
      </c>
      <c r="D17" s="76">
        <v>195</v>
      </c>
      <c r="E17" s="76">
        <v>195</v>
      </c>
      <c r="F17" s="76">
        <v>195</v>
      </c>
      <c r="G17" s="76">
        <v>791</v>
      </c>
      <c r="H17" s="76">
        <v>791</v>
      </c>
      <c r="I17" s="76">
        <v>791</v>
      </c>
      <c r="J17" s="76"/>
      <c r="K17" s="76"/>
      <c r="L17" s="76"/>
      <c r="M17" s="76">
        <v>7</v>
      </c>
      <c r="N17" s="76">
        <v>7</v>
      </c>
      <c r="O17" s="76">
        <v>7</v>
      </c>
      <c r="P17" s="91">
        <v>182</v>
      </c>
      <c r="Q17" s="91">
        <v>182</v>
      </c>
      <c r="R17" s="91">
        <v>182</v>
      </c>
      <c r="S17" s="94">
        <v>25</v>
      </c>
      <c r="T17" s="94">
        <v>25</v>
      </c>
      <c r="U17" s="94">
        <v>25</v>
      </c>
      <c r="V17" s="91">
        <v>35</v>
      </c>
      <c r="W17" s="91">
        <v>35</v>
      </c>
      <c r="X17" s="91">
        <v>35</v>
      </c>
      <c r="Y17" s="95">
        <v>3171</v>
      </c>
      <c r="Z17" s="91">
        <v>270</v>
      </c>
      <c r="AA17" s="91">
        <v>270</v>
      </c>
      <c r="AB17" s="91">
        <v>270</v>
      </c>
      <c r="AC17" s="78"/>
      <c r="AD17" s="78"/>
      <c r="AE17" s="78"/>
      <c r="AF17" s="78"/>
      <c r="AG17" s="78"/>
      <c r="AH17" s="78"/>
      <c r="AI17" s="91">
        <v>34</v>
      </c>
      <c r="AJ17" s="76">
        <v>5</v>
      </c>
      <c r="AK17" s="90">
        <v>314.2</v>
      </c>
      <c r="AL17" s="90">
        <v>314.2</v>
      </c>
      <c r="AM17" s="90">
        <v>314.2</v>
      </c>
    </row>
    <row r="18" spans="1:39" s="16" customFormat="1" ht="17.25" customHeight="1" x14ac:dyDescent="0.3">
      <c r="A18" s="74" t="s">
        <v>31</v>
      </c>
      <c r="B18" s="75" t="s">
        <v>32</v>
      </c>
      <c r="C18" s="76">
        <v>14431</v>
      </c>
      <c r="D18" s="76">
        <v>372</v>
      </c>
      <c r="E18" s="76">
        <v>372</v>
      </c>
      <c r="F18" s="76">
        <v>372</v>
      </c>
      <c r="G18" s="76">
        <v>1521</v>
      </c>
      <c r="H18" s="76">
        <v>1521</v>
      </c>
      <c r="I18" s="76">
        <v>1521</v>
      </c>
      <c r="J18" s="76">
        <v>159</v>
      </c>
      <c r="K18" s="76">
        <v>159</v>
      </c>
      <c r="L18" s="76">
        <v>159</v>
      </c>
      <c r="M18" s="76">
        <v>8</v>
      </c>
      <c r="N18" s="76">
        <v>8</v>
      </c>
      <c r="O18" s="76">
        <v>8</v>
      </c>
      <c r="P18" s="91">
        <v>250</v>
      </c>
      <c r="Q18" s="91">
        <v>250</v>
      </c>
      <c r="R18" s="91">
        <v>250</v>
      </c>
      <c r="S18" s="94">
        <v>67.8</v>
      </c>
      <c r="T18" s="94">
        <v>67.8</v>
      </c>
      <c r="U18" s="94">
        <v>67.8</v>
      </c>
      <c r="V18" s="91">
        <v>341</v>
      </c>
      <c r="W18" s="91">
        <v>341</v>
      </c>
      <c r="X18" s="91">
        <v>341</v>
      </c>
      <c r="Y18" s="95">
        <v>7914</v>
      </c>
      <c r="Z18" s="91">
        <v>465</v>
      </c>
      <c r="AA18" s="91">
        <v>465</v>
      </c>
      <c r="AB18" s="91">
        <v>465</v>
      </c>
      <c r="AC18" s="78"/>
      <c r="AD18" s="78"/>
      <c r="AE18" s="78"/>
      <c r="AF18" s="78">
        <v>220</v>
      </c>
      <c r="AG18" s="78">
        <v>220</v>
      </c>
      <c r="AH18" s="78">
        <v>225</v>
      </c>
      <c r="AI18" s="91">
        <v>39</v>
      </c>
      <c r="AJ18" s="76">
        <v>5</v>
      </c>
      <c r="AK18" s="90">
        <v>165.9</v>
      </c>
      <c r="AL18" s="90">
        <v>165.9</v>
      </c>
      <c r="AM18" s="90">
        <v>165.9</v>
      </c>
    </row>
    <row r="19" spans="1:39" s="16" customFormat="1" ht="17.25" customHeight="1" x14ac:dyDescent="0.3">
      <c r="A19" s="74" t="s">
        <v>33</v>
      </c>
      <c r="B19" s="75" t="s">
        <v>34</v>
      </c>
      <c r="C19" s="76">
        <v>53082</v>
      </c>
      <c r="D19" s="76">
        <v>2205</v>
      </c>
      <c r="E19" s="76">
        <v>2205</v>
      </c>
      <c r="F19" s="76">
        <v>2205</v>
      </c>
      <c r="G19" s="76">
        <v>6028</v>
      </c>
      <c r="H19" s="76">
        <v>6028</v>
      </c>
      <c r="I19" s="76">
        <v>6028</v>
      </c>
      <c r="J19" s="76">
        <v>53</v>
      </c>
      <c r="K19" s="76">
        <v>53</v>
      </c>
      <c r="L19" s="76">
        <v>53</v>
      </c>
      <c r="M19" s="76">
        <v>10</v>
      </c>
      <c r="N19" s="76">
        <v>10</v>
      </c>
      <c r="O19" s="76">
        <v>10</v>
      </c>
      <c r="P19" s="91">
        <v>1949</v>
      </c>
      <c r="Q19" s="91">
        <v>1949</v>
      </c>
      <c r="R19" s="91">
        <v>1949</v>
      </c>
      <c r="S19" s="94">
        <v>199</v>
      </c>
      <c r="T19" s="94">
        <v>199</v>
      </c>
      <c r="U19" s="94">
        <v>199</v>
      </c>
      <c r="V19" s="91">
        <v>1246</v>
      </c>
      <c r="W19" s="91">
        <v>1246</v>
      </c>
      <c r="X19" s="91">
        <v>1246</v>
      </c>
      <c r="Y19" s="95">
        <v>24398</v>
      </c>
      <c r="Z19" s="91">
        <v>2100</v>
      </c>
      <c r="AA19" s="91">
        <v>2100</v>
      </c>
      <c r="AB19" s="91">
        <v>2100</v>
      </c>
      <c r="AC19" s="78">
        <v>170</v>
      </c>
      <c r="AD19" s="78">
        <v>170</v>
      </c>
      <c r="AE19" s="78">
        <v>170</v>
      </c>
      <c r="AF19" s="78">
        <v>1116</v>
      </c>
      <c r="AG19" s="78">
        <v>1116</v>
      </c>
      <c r="AH19" s="78">
        <v>1116</v>
      </c>
      <c r="AI19" s="91">
        <v>76</v>
      </c>
      <c r="AJ19" s="76">
        <f>ROUND(C19/5000,0)</f>
        <v>11</v>
      </c>
      <c r="AK19" s="90">
        <v>419.59</v>
      </c>
      <c r="AL19" s="90">
        <v>419.59</v>
      </c>
      <c r="AM19" s="90">
        <v>419.59</v>
      </c>
    </row>
    <row r="20" spans="1:39" s="16" customFormat="1" ht="17.25" customHeight="1" x14ac:dyDescent="0.3">
      <c r="A20" s="74" t="s">
        <v>35</v>
      </c>
      <c r="B20" s="75" t="s">
        <v>36</v>
      </c>
      <c r="C20" s="76">
        <v>6353</v>
      </c>
      <c r="D20" s="76">
        <v>95</v>
      </c>
      <c r="E20" s="76">
        <v>95</v>
      </c>
      <c r="F20" s="76">
        <v>95</v>
      </c>
      <c r="G20" s="76">
        <v>437</v>
      </c>
      <c r="H20" s="76">
        <v>437</v>
      </c>
      <c r="I20" s="76">
        <v>437</v>
      </c>
      <c r="J20" s="76">
        <v>74</v>
      </c>
      <c r="K20" s="76">
        <v>74</v>
      </c>
      <c r="L20" s="76">
        <v>74</v>
      </c>
      <c r="M20" s="76">
        <v>7</v>
      </c>
      <c r="N20" s="76">
        <v>7</v>
      </c>
      <c r="O20" s="76">
        <v>7</v>
      </c>
      <c r="P20" s="91">
        <v>13</v>
      </c>
      <c r="Q20" s="91">
        <v>13</v>
      </c>
      <c r="R20" s="91">
        <v>13</v>
      </c>
      <c r="S20" s="94">
        <v>38.75</v>
      </c>
      <c r="T20" s="94">
        <v>38.75</v>
      </c>
      <c r="U20" s="94">
        <v>38.75</v>
      </c>
      <c r="V20" s="91">
        <v>81</v>
      </c>
      <c r="W20" s="91">
        <v>81</v>
      </c>
      <c r="X20" s="91">
        <v>81</v>
      </c>
      <c r="Y20" s="95">
        <v>4097</v>
      </c>
      <c r="Z20" s="91">
        <v>200</v>
      </c>
      <c r="AA20" s="91">
        <v>200</v>
      </c>
      <c r="AB20" s="91">
        <v>200</v>
      </c>
      <c r="AC20" s="78">
        <v>120</v>
      </c>
      <c r="AD20" s="78">
        <v>120</v>
      </c>
      <c r="AE20" s="78">
        <v>120</v>
      </c>
      <c r="AF20" s="78">
        <v>80</v>
      </c>
      <c r="AG20" s="78">
        <v>100</v>
      </c>
      <c r="AH20" s="78">
        <v>100</v>
      </c>
      <c r="AI20" s="91">
        <v>29</v>
      </c>
      <c r="AJ20" s="76">
        <v>5</v>
      </c>
      <c r="AK20" s="90">
        <v>39.200000000000003</v>
      </c>
      <c r="AL20" s="90">
        <v>39.200000000000003</v>
      </c>
      <c r="AM20" s="90">
        <v>39.200000000000003</v>
      </c>
    </row>
    <row r="21" spans="1:39" s="16" customFormat="1" ht="17.25" customHeight="1" x14ac:dyDescent="0.3">
      <c r="A21" s="74" t="s">
        <v>37</v>
      </c>
      <c r="B21" s="93" t="s">
        <v>38</v>
      </c>
      <c r="C21" s="76">
        <v>33145</v>
      </c>
      <c r="D21" s="76">
        <v>805</v>
      </c>
      <c r="E21" s="76">
        <v>797</v>
      </c>
      <c r="F21" s="76">
        <v>793</v>
      </c>
      <c r="G21" s="76">
        <v>3001</v>
      </c>
      <c r="H21" s="76">
        <v>2858</v>
      </c>
      <c r="I21" s="76">
        <v>2796</v>
      </c>
      <c r="J21" s="76">
        <v>154</v>
      </c>
      <c r="K21" s="76">
        <v>149</v>
      </c>
      <c r="L21" s="76">
        <v>139</v>
      </c>
      <c r="M21" s="76">
        <v>7</v>
      </c>
      <c r="N21" s="76">
        <v>7</v>
      </c>
      <c r="O21" s="76">
        <v>7</v>
      </c>
      <c r="P21" s="91">
        <v>238</v>
      </c>
      <c r="Q21" s="91">
        <v>238</v>
      </c>
      <c r="R21" s="91">
        <v>238</v>
      </c>
      <c r="S21" s="94">
        <v>46.9</v>
      </c>
      <c r="T21" s="94">
        <v>46.9</v>
      </c>
      <c r="U21" s="94">
        <v>46.9</v>
      </c>
      <c r="V21" s="91">
        <v>174</v>
      </c>
      <c r="W21" s="91">
        <v>174</v>
      </c>
      <c r="X21" s="91">
        <v>174</v>
      </c>
      <c r="Y21" s="95"/>
      <c r="Z21" s="91">
        <v>960</v>
      </c>
      <c r="AA21" s="91">
        <v>960</v>
      </c>
      <c r="AB21" s="91">
        <v>960</v>
      </c>
      <c r="AC21" s="78">
        <v>79</v>
      </c>
      <c r="AD21" s="78">
        <v>79</v>
      </c>
      <c r="AE21" s="78">
        <v>79</v>
      </c>
      <c r="AF21" s="78">
        <v>432</v>
      </c>
      <c r="AG21" s="78">
        <v>432</v>
      </c>
      <c r="AH21" s="78">
        <v>432</v>
      </c>
      <c r="AI21" s="91">
        <v>36</v>
      </c>
      <c r="AJ21" s="76">
        <f>ROUND(C21/5000,0)</f>
        <v>7</v>
      </c>
      <c r="AK21" s="90">
        <v>609.4</v>
      </c>
      <c r="AL21" s="90">
        <v>610.4</v>
      </c>
      <c r="AM21" s="90">
        <v>610.4</v>
      </c>
    </row>
    <row r="22" spans="1:39" s="16" customFormat="1" ht="17.25" customHeight="1" x14ac:dyDescent="0.3">
      <c r="A22" s="74" t="s">
        <v>39</v>
      </c>
      <c r="B22" s="93" t="s">
        <v>40</v>
      </c>
      <c r="C22" s="76">
        <v>11426</v>
      </c>
      <c r="D22" s="76">
        <v>320</v>
      </c>
      <c r="E22" s="76">
        <v>320</v>
      </c>
      <c r="F22" s="76">
        <v>320</v>
      </c>
      <c r="G22" s="76">
        <v>1064</v>
      </c>
      <c r="H22" s="76">
        <v>1064</v>
      </c>
      <c r="I22" s="76">
        <v>1064</v>
      </c>
      <c r="J22" s="76">
        <v>40</v>
      </c>
      <c r="K22" s="76">
        <v>40</v>
      </c>
      <c r="L22" s="76">
        <v>40</v>
      </c>
      <c r="M22" s="76">
        <v>6</v>
      </c>
      <c r="N22" s="76">
        <v>6</v>
      </c>
      <c r="O22" s="76">
        <v>6</v>
      </c>
      <c r="P22" s="91">
        <v>435</v>
      </c>
      <c r="Q22" s="91">
        <v>435</v>
      </c>
      <c r="R22" s="91">
        <v>435</v>
      </c>
      <c r="S22" s="94">
        <v>23.75</v>
      </c>
      <c r="T22" s="94">
        <v>23.75</v>
      </c>
      <c r="U22" s="94">
        <v>23.75</v>
      </c>
      <c r="V22" s="91">
        <v>192</v>
      </c>
      <c r="W22" s="91">
        <v>192</v>
      </c>
      <c r="X22" s="91">
        <v>192</v>
      </c>
      <c r="Y22" s="95">
        <v>5231</v>
      </c>
      <c r="Z22" s="91">
        <v>350</v>
      </c>
      <c r="AA22" s="91">
        <v>350</v>
      </c>
      <c r="AB22" s="91">
        <v>350</v>
      </c>
      <c r="AC22" s="78">
        <v>245</v>
      </c>
      <c r="AD22" s="78">
        <v>245</v>
      </c>
      <c r="AE22" s="78">
        <v>245</v>
      </c>
      <c r="AF22" s="78"/>
      <c r="AG22" s="78"/>
      <c r="AH22" s="78"/>
      <c r="AI22" s="91">
        <v>40</v>
      </c>
      <c r="AJ22" s="76">
        <v>5</v>
      </c>
      <c r="AK22" s="90"/>
      <c r="AL22" s="90"/>
      <c r="AM22" s="90"/>
    </row>
    <row r="23" spans="1:39" s="16" customFormat="1" ht="17.25" customHeight="1" x14ac:dyDescent="0.3">
      <c r="A23" s="74" t="s">
        <v>41</v>
      </c>
      <c r="B23" s="93" t="s">
        <v>42</v>
      </c>
      <c r="C23" s="76">
        <v>30873</v>
      </c>
      <c r="D23" s="76">
        <v>751</v>
      </c>
      <c r="E23" s="76">
        <v>685</v>
      </c>
      <c r="F23" s="76">
        <v>633</v>
      </c>
      <c r="G23" s="76">
        <v>3075</v>
      </c>
      <c r="H23" s="76">
        <v>3054</v>
      </c>
      <c r="I23" s="76">
        <v>3002</v>
      </c>
      <c r="J23" s="76">
        <v>86</v>
      </c>
      <c r="K23" s="76">
        <v>88</v>
      </c>
      <c r="L23" s="76">
        <v>84</v>
      </c>
      <c r="M23" s="76">
        <v>11</v>
      </c>
      <c r="N23" s="76">
        <v>11</v>
      </c>
      <c r="O23" s="76">
        <v>11</v>
      </c>
      <c r="P23" s="91">
        <v>244</v>
      </c>
      <c r="Q23" s="91">
        <v>244</v>
      </c>
      <c r="R23" s="91">
        <v>244</v>
      </c>
      <c r="S23" s="94">
        <v>72.2</v>
      </c>
      <c r="T23" s="94">
        <v>72.2</v>
      </c>
      <c r="U23" s="94">
        <v>72.2</v>
      </c>
      <c r="V23" s="91">
        <v>425</v>
      </c>
      <c r="W23" s="91">
        <v>425</v>
      </c>
      <c r="X23" s="91">
        <v>425</v>
      </c>
      <c r="Y23" s="95">
        <v>23199</v>
      </c>
      <c r="Z23" s="91">
        <v>1035</v>
      </c>
      <c r="AA23" s="91">
        <v>1035</v>
      </c>
      <c r="AB23" s="91">
        <v>1035</v>
      </c>
      <c r="AC23" s="78">
        <v>278</v>
      </c>
      <c r="AD23" s="78">
        <v>278</v>
      </c>
      <c r="AE23" s="78">
        <v>278</v>
      </c>
      <c r="AF23" s="78">
        <v>377</v>
      </c>
      <c r="AG23" s="78">
        <v>377</v>
      </c>
      <c r="AH23" s="78">
        <v>377</v>
      </c>
      <c r="AI23" s="91">
        <v>54</v>
      </c>
      <c r="AJ23" s="76">
        <f>ROUND(C23/5000,0)</f>
        <v>6</v>
      </c>
      <c r="AK23" s="90">
        <v>433.99</v>
      </c>
      <c r="AL23" s="90">
        <v>433.99</v>
      </c>
      <c r="AM23" s="90">
        <v>433.99</v>
      </c>
    </row>
    <row r="24" spans="1:39" s="16" customFormat="1" ht="17.25" customHeight="1" x14ac:dyDescent="0.3">
      <c r="A24" s="74" t="s">
        <v>43</v>
      </c>
      <c r="B24" s="93" t="s">
        <v>44</v>
      </c>
      <c r="C24" s="76">
        <v>16413</v>
      </c>
      <c r="D24" s="76">
        <v>413</v>
      </c>
      <c r="E24" s="76">
        <v>413</v>
      </c>
      <c r="F24" s="76">
        <v>413</v>
      </c>
      <c r="G24" s="76">
        <v>1367</v>
      </c>
      <c r="H24" s="76">
        <v>1367</v>
      </c>
      <c r="I24" s="76">
        <v>1367</v>
      </c>
      <c r="J24" s="76">
        <v>17</v>
      </c>
      <c r="K24" s="76">
        <v>17</v>
      </c>
      <c r="L24" s="76">
        <v>17</v>
      </c>
      <c r="M24" s="76">
        <v>9</v>
      </c>
      <c r="N24" s="76">
        <v>9</v>
      </c>
      <c r="O24" s="76">
        <v>9</v>
      </c>
      <c r="P24" s="91">
        <v>220</v>
      </c>
      <c r="Q24" s="91">
        <v>220</v>
      </c>
      <c r="R24" s="91">
        <v>220</v>
      </c>
      <c r="S24" s="94">
        <v>44.75</v>
      </c>
      <c r="T24" s="94">
        <v>44.75</v>
      </c>
      <c r="U24" s="94">
        <v>44.75</v>
      </c>
      <c r="V24" s="91">
        <v>438</v>
      </c>
      <c r="W24" s="91">
        <v>438</v>
      </c>
      <c r="X24" s="91">
        <v>438</v>
      </c>
      <c r="Y24" s="95">
        <v>11700</v>
      </c>
      <c r="Z24" s="91">
        <v>355</v>
      </c>
      <c r="AA24" s="91">
        <v>355</v>
      </c>
      <c r="AB24" s="91">
        <v>355</v>
      </c>
      <c r="AC24" s="78">
        <v>83</v>
      </c>
      <c r="AD24" s="78">
        <v>83</v>
      </c>
      <c r="AE24" s="78">
        <v>83</v>
      </c>
      <c r="AF24" s="78">
        <v>225</v>
      </c>
      <c r="AG24" s="78">
        <v>225</v>
      </c>
      <c r="AH24" s="78">
        <v>225</v>
      </c>
      <c r="AI24" s="91">
        <v>33</v>
      </c>
      <c r="AJ24" s="76">
        <v>5</v>
      </c>
      <c r="AK24" s="90">
        <v>240.1</v>
      </c>
      <c r="AL24" s="90">
        <v>240.1</v>
      </c>
      <c r="AM24" s="90">
        <v>240.1</v>
      </c>
    </row>
    <row r="25" spans="1:39" s="16" customFormat="1" ht="17.25" customHeight="1" x14ac:dyDescent="0.3">
      <c r="A25" s="74" t="s">
        <v>45</v>
      </c>
      <c r="B25" s="93" t="s">
        <v>46</v>
      </c>
      <c r="C25" s="76">
        <v>24892</v>
      </c>
      <c r="D25" s="76">
        <v>552</v>
      </c>
      <c r="E25" s="76">
        <v>552</v>
      </c>
      <c r="F25" s="76">
        <v>552</v>
      </c>
      <c r="G25" s="76">
        <v>2242</v>
      </c>
      <c r="H25" s="76">
        <v>2242</v>
      </c>
      <c r="I25" s="76">
        <v>2242</v>
      </c>
      <c r="J25" s="76">
        <v>64</v>
      </c>
      <c r="K25" s="76">
        <v>64</v>
      </c>
      <c r="L25" s="76">
        <v>64</v>
      </c>
      <c r="M25" s="76">
        <v>18</v>
      </c>
      <c r="N25" s="76">
        <v>18</v>
      </c>
      <c r="O25" s="76">
        <v>18</v>
      </c>
      <c r="P25" s="91">
        <v>365</v>
      </c>
      <c r="Q25" s="91">
        <v>365</v>
      </c>
      <c r="R25" s="91">
        <v>365</v>
      </c>
      <c r="S25" s="94">
        <v>81</v>
      </c>
      <c r="T25" s="94">
        <v>81</v>
      </c>
      <c r="U25" s="94">
        <v>81</v>
      </c>
      <c r="V25" s="91">
        <v>300</v>
      </c>
      <c r="W25" s="91">
        <v>300</v>
      </c>
      <c r="X25" s="91">
        <v>300</v>
      </c>
      <c r="Y25" s="95">
        <v>13153</v>
      </c>
      <c r="Z25" s="91">
        <v>234</v>
      </c>
      <c r="AA25" s="91">
        <v>234</v>
      </c>
      <c r="AB25" s="91">
        <v>234</v>
      </c>
      <c r="AC25" s="78">
        <v>26</v>
      </c>
      <c r="AD25" s="78">
        <v>26</v>
      </c>
      <c r="AE25" s="78">
        <v>26</v>
      </c>
      <c r="AF25" s="78">
        <v>338</v>
      </c>
      <c r="AG25" s="78">
        <v>338</v>
      </c>
      <c r="AH25" s="78">
        <v>338</v>
      </c>
      <c r="AI25" s="91">
        <v>83</v>
      </c>
      <c r="AJ25" s="76">
        <f>ROUND(C25/5000,0)</f>
        <v>5</v>
      </c>
      <c r="AK25" s="90">
        <v>545.6</v>
      </c>
      <c r="AL25" s="90">
        <v>545.6</v>
      </c>
      <c r="AM25" s="90">
        <v>545.6</v>
      </c>
    </row>
    <row r="26" spans="1:39" s="16" customFormat="1" ht="17.25" customHeight="1" x14ac:dyDescent="0.3">
      <c r="A26" s="74" t="s">
        <v>47</v>
      </c>
      <c r="B26" s="93" t="s">
        <v>48</v>
      </c>
      <c r="C26" s="76">
        <v>16650</v>
      </c>
      <c r="D26" s="76">
        <v>8</v>
      </c>
      <c r="E26" s="76">
        <v>8</v>
      </c>
      <c r="F26" s="76">
        <v>8</v>
      </c>
      <c r="G26" s="76">
        <v>1488</v>
      </c>
      <c r="H26" s="76">
        <v>1488</v>
      </c>
      <c r="I26" s="76">
        <v>1488</v>
      </c>
      <c r="J26" s="76">
        <v>389</v>
      </c>
      <c r="K26" s="76">
        <v>389</v>
      </c>
      <c r="L26" s="76">
        <v>389</v>
      </c>
      <c r="M26" s="76">
        <v>9</v>
      </c>
      <c r="N26" s="76">
        <v>9</v>
      </c>
      <c r="O26" s="76">
        <v>9</v>
      </c>
      <c r="P26" s="91">
        <v>393</v>
      </c>
      <c r="Q26" s="91">
        <v>393</v>
      </c>
      <c r="R26" s="91">
        <v>393</v>
      </c>
      <c r="S26" s="94">
        <v>86</v>
      </c>
      <c r="T26" s="94">
        <v>86</v>
      </c>
      <c r="U26" s="94">
        <v>86</v>
      </c>
      <c r="V26" s="91"/>
      <c r="W26" s="91"/>
      <c r="X26" s="91"/>
      <c r="Y26" s="95"/>
      <c r="Z26" s="91">
        <v>420</v>
      </c>
      <c r="AA26" s="91">
        <v>420</v>
      </c>
      <c r="AB26" s="91">
        <v>420</v>
      </c>
      <c r="AC26" s="78"/>
      <c r="AD26" s="78"/>
      <c r="AE26" s="78"/>
      <c r="AF26" s="78"/>
      <c r="AG26" s="78"/>
      <c r="AH26" s="78"/>
      <c r="AI26" s="91">
        <v>47</v>
      </c>
      <c r="AJ26" s="76">
        <v>5</v>
      </c>
      <c r="AK26" s="90"/>
      <c r="AL26" s="90"/>
      <c r="AM26" s="90"/>
    </row>
    <row r="27" spans="1:39" s="16" customFormat="1" ht="17.25" customHeight="1" x14ac:dyDescent="0.3">
      <c r="A27" s="74" t="s">
        <v>49</v>
      </c>
      <c r="B27" s="93" t="s">
        <v>50</v>
      </c>
      <c r="C27" s="76">
        <v>15238</v>
      </c>
      <c r="D27" s="76">
        <v>245</v>
      </c>
      <c r="E27" s="76">
        <v>245</v>
      </c>
      <c r="F27" s="76">
        <v>245</v>
      </c>
      <c r="G27" s="76">
        <v>1228</v>
      </c>
      <c r="H27" s="76">
        <v>1228</v>
      </c>
      <c r="I27" s="76">
        <v>1228</v>
      </c>
      <c r="J27" s="76">
        <v>7</v>
      </c>
      <c r="K27" s="76">
        <v>7</v>
      </c>
      <c r="L27" s="76">
        <v>7</v>
      </c>
      <c r="M27" s="76">
        <v>10</v>
      </c>
      <c r="N27" s="76">
        <v>10</v>
      </c>
      <c r="O27" s="76">
        <v>10</v>
      </c>
      <c r="P27" s="91">
        <v>658</v>
      </c>
      <c r="Q27" s="91">
        <v>658</v>
      </c>
      <c r="R27" s="91">
        <v>658</v>
      </c>
      <c r="S27" s="94">
        <v>162.35</v>
      </c>
      <c r="T27" s="94">
        <v>162.35</v>
      </c>
      <c r="U27" s="94">
        <v>162.35</v>
      </c>
      <c r="V27" s="91">
        <v>127</v>
      </c>
      <c r="W27" s="91">
        <v>127</v>
      </c>
      <c r="X27" s="91">
        <v>127</v>
      </c>
      <c r="Y27" s="95">
        <v>7293</v>
      </c>
      <c r="Z27" s="91">
        <v>280</v>
      </c>
      <c r="AA27" s="91">
        <v>280</v>
      </c>
      <c r="AB27" s="91">
        <v>280</v>
      </c>
      <c r="AC27" s="78"/>
      <c r="AD27" s="78"/>
      <c r="AE27" s="78"/>
      <c r="AF27" s="78">
        <v>250</v>
      </c>
      <c r="AG27" s="78">
        <v>250</v>
      </c>
      <c r="AH27" s="78">
        <v>250</v>
      </c>
      <c r="AI27" s="91">
        <v>45</v>
      </c>
      <c r="AJ27" s="76">
        <v>5</v>
      </c>
      <c r="AK27" s="90">
        <v>198</v>
      </c>
      <c r="AL27" s="90">
        <v>198</v>
      </c>
      <c r="AM27" s="90">
        <v>198</v>
      </c>
    </row>
    <row r="28" spans="1:39" s="16" customFormat="1" ht="17.25" customHeight="1" x14ac:dyDescent="0.3">
      <c r="A28" s="74" t="s">
        <v>51</v>
      </c>
      <c r="B28" s="93" t="s">
        <v>52</v>
      </c>
      <c r="C28" s="76">
        <v>9920</v>
      </c>
      <c r="D28" s="76">
        <v>201</v>
      </c>
      <c r="E28" s="76">
        <v>201</v>
      </c>
      <c r="F28" s="76">
        <v>201</v>
      </c>
      <c r="G28" s="76">
        <v>788</v>
      </c>
      <c r="H28" s="76">
        <v>788</v>
      </c>
      <c r="I28" s="76">
        <v>788</v>
      </c>
      <c r="J28" s="76"/>
      <c r="K28" s="76"/>
      <c r="L28" s="76"/>
      <c r="M28" s="76">
        <v>9</v>
      </c>
      <c r="N28" s="76">
        <v>9</v>
      </c>
      <c r="O28" s="76">
        <v>9</v>
      </c>
      <c r="P28" s="91">
        <v>324</v>
      </c>
      <c r="Q28" s="91">
        <v>324</v>
      </c>
      <c r="R28" s="91">
        <v>324</v>
      </c>
      <c r="S28" s="94">
        <v>37.75</v>
      </c>
      <c r="T28" s="94">
        <v>37.75</v>
      </c>
      <c r="U28" s="94">
        <v>37.75</v>
      </c>
      <c r="V28" s="91">
        <v>70</v>
      </c>
      <c r="W28" s="91">
        <v>70</v>
      </c>
      <c r="X28" s="91">
        <v>70</v>
      </c>
      <c r="Y28" s="95">
        <v>5544</v>
      </c>
      <c r="Z28" s="91">
        <v>250</v>
      </c>
      <c r="AA28" s="91">
        <v>250</v>
      </c>
      <c r="AB28" s="91">
        <v>250</v>
      </c>
      <c r="AC28" s="78"/>
      <c r="AD28" s="78"/>
      <c r="AE28" s="78"/>
      <c r="AF28" s="78"/>
      <c r="AG28" s="78"/>
      <c r="AH28" s="78"/>
      <c r="AI28" s="91">
        <v>44</v>
      </c>
      <c r="AJ28" s="76">
        <v>5</v>
      </c>
      <c r="AK28" s="90">
        <v>375.12</v>
      </c>
      <c r="AL28" s="90">
        <v>375.12</v>
      </c>
      <c r="AM28" s="90">
        <v>375.12</v>
      </c>
    </row>
    <row r="29" spans="1:39" s="16" customFormat="1" ht="17.25" customHeight="1" x14ac:dyDescent="0.3">
      <c r="A29" s="74" t="s">
        <v>53</v>
      </c>
      <c r="B29" s="93" t="s">
        <v>54</v>
      </c>
      <c r="C29" s="76">
        <v>15435</v>
      </c>
      <c r="D29" s="76">
        <v>227</v>
      </c>
      <c r="E29" s="76">
        <v>227</v>
      </c>
      <c r="F29" s="76">
        <v>227</v>
      </c>
      <c r="G29" s="76">
        <v>1110</v>
      </c>
      <c r="H29" s="76">
        <v>1110</v>
      </c>
      <c r="I29" s="76">
        <v>1110</v>
      </c>
      <c r="J29" s="76">
        <v>9</v>
      </c>
      <c r="K29" s="76">
        <v>9</v>
      </c>
      <c r="L29" s="76">
        <v>9</v>
      </c>
      <c r="M29" s="76">
        <v>10</v>
      </c>
      <c r="N29" s="76">
        <v>10</v>
      </c>
      <c r="O29" s="76">
        <v>10</v>
      </c>
      <c r="P29" s="91">
        <v>119</v>
      </c>
      <c r="Q29" s="91">
        <v>119</v>
      </c>
      <c r="R29" s="91">
        <v>119</v>
      </c>
      <c r="S29" s="94">
        <v>73.75</v>
      </c>
      <c r="T29" s="94">
        <v>73.75</v>
      </c>
      <c r="U29" s="94">
        <v>73.75</v>
      </c>
      <c r="V29" s="91">
        <v>76</v>
      </c>
      <c r="W29" s="91">
        <v>76</v>
      </c>
      <c r="X29" s="91">
        <v>76</v>
      </c>
      <c r="Y29" s="95">
        <v>6783</v>
      </c>
      <c r="Z29" s="91">
        <v>370</v>
      </c>
      <c r="AA29" s="91">
        <v>370</v>
      </c>
      <c r="AB29" s="91">
        <v>370</v>
      </c>
      <c r="AC29" s="78"/>
      <c r="AD29" s="78"/>
      <c r="AE29" s="78"/>
      <c r="AF29" s="78">
        <v>118</v>
      </c>
      <c r="AG29" s="78">
        <v>118</v>
      </c>
      <c r="AH29" s="78">
        <v>118</v>
      </c>
      <c r="AI29" s="91">
        <v>46</v>
      </c>
      <c r="AJ29" s="76">
        <v>5</v>
      </c>
      <c r="AK29" s="90">
        <v>233.3</v>
      </c>
      <c r="AL29" s="90">
        <v>233.3</v>
      </c>
      <c r="AM29" s="90">
        <v>233.3</v>
      </c>
    </row>
    <row r="30" spans="1:39" s="16" customFormat="1" ht="17.25" customHeight="1" x14ac:dyDescent="0.3">
      <c r="A30" s="74" t="s">
        <v>55</v>
      </c>
      <c r="B30" s="93" t="s">
        <v>56</v>
      </c>
      <c r="C30" s="76">
        <v>26640</v>
      </c>
      <c r="D30" s="76">
        <v>603</v>
      </c>
      <c r="E30" s="76">
        <v>603</v>
      </c>
      <c r="F30" s="76">
        <v>603</v>
      </c>
      <c r="G30" s="76">
        <v>2229</v>
      </c>
      <c r="H30" s="76">
        <v>2229</v>
      </c>
      <c r="I30" s="76">
        <v>2229</v>
      </c>
      <c r="J30" s="76">
        <v>102</v>
      </c>
      <c r="K30" s="76">
        <v>102</v>
      </c>
      <c r="L30" s="76">
        <v>102</v>
      </c>
      <c r="M30" s="76">
        <v>7</v>
      </c>
      <c r="N30" s="76">
        <v>7</v>
      </c>
      <c r="O30" s="76">
        <v>7</v>
      </c>
      <c r="P30" s="91">
        <v>387</v>
      </c>
      <c r="Q30" s="91">
        <v>387</v>
      </c>
      <c r="R30" s="91">
        <v>387</v>
      </c>
      <c r="S30" s="94">
        <v>67.84</v>
      </c>
      <c r="T30" s="94">
        <v>67.84</v>
      </c>
      <c r="U30" s="94">
        <v>67.84</v>
      </c>
      <c r="V30" s="91">
        <v>340</v>
      </c>
      <c r="W30" s="91">
        <v>340</v>
      </c>
      <c r="X30" s="91">
        <v>340</v>
      </c>
      <c r="Y30" s="95">
        <v>16150</v>
      </c>
      <c r="Z30" s="91">
        <v>710</v>
      </c>
      <c r="AA30" s="91">
        <v>710</v>
      </c>
      <c r="AB30" s="91">
        <v>710</v>
      </c>
      <c r="AC30" s="78"/>
      <c r="AD30" s="78"/>
      <c r="AE30" s="78"/>
      <c r="AF30" s="78">
        <v>296</v>
      </c>
      <c r="AG30" s="78">
        <v>296</v>
      </c>
      <c r="AH30" s="78">
        <v>296</v>
      </c>
      <c r="AI30" s="91">
        <v>48</v>
      </c>
      <c r="AJ30" s="76">
        <f>ROUND(C30/5000,0)</f>
        <v>5</v>
      </c>
      <c r="AK30" s="90">
        <v>432.19</v>
      </c>
      <c r="AL30" s="90">
        <v>433</v>
      </c>
      <c r="AM30" s="90">
        <v>433</v>
      </c>
    </row>
    <row r="31" spans="1:39" s="16" customFormat="1" ht="16.8" customHeight="1" x14ac:dyDescent="0.3">
      <c r="A31" s="74" t="s">
        <v>57</v>
      </c>
      <c r="B31" s="93" t="s">
        <v>58</v>
      </c>
      <c r="C31" s="76">
        <v>28388</v>
      </c>
      <c r="D31" s="76">
        <v>906</v>
      </c>
      <c r="E31" s="76">
        <v>906</v>
      </c>
      <c r="F31" s="76">
        <v>906</v>
      </c>
      <c r="G31" s="76">
        <v>2432</v>
      </c>
      <c r="H31" s="76">
        <v>2432</v>
      </c>
      <c r="I31" s="76">
        <v>2432</v>
      </c>
      <c r="J31" s="76">
        <v>42</v>
      </c>
      <c r="K31" s="76">
        <v>42</v>
      </c>
      <c r="L31" s="76">
        <v>42</v>
      </c>
      <c r="M31" s="76">
        <v>13</v>
      </c>
      <c r="N31" s="76">
        <v>13</v>
      </c>
      <c r="O31" s="76">
        <v>13</v>
      </c>
      <c r="P31" s="91">
        <v>108</v>
      </c>
      <c r="Q31" s="91">
        <v>108</v>
      </c>
      <c r="R31" s="91">
        <v>108</v>
      </c>
      <c r="S31" s="94">
        <v>93.5</v>
      </c>
      <c r="T31" s="94">
        <v>93.5</v>
      </c>
      <c r="U31" s="94">
        <v>93.5</v>
      </c>
      <c r="V31" s="91">
        <v>170</v>
      </c>
      <c r="W31" s="91">
        <v>170</v>
      </c>
      <c r="X31" s="91">
        <v>170</v>
      </c>
      <c r="Y31" s="95">
        <v>9439</v>
      </c>
      <c r="Z31" s="91">
        <v>480</v>
      </c>
      <c r="AA31" s="91">
        <v>480</v>
      </c>
      <c r="AB31" s="91">
        <v>480</v>
      </c>
      <c r="AC31" s="78">
        <v>225</v>
      </c>
      <c r="AD31" s="78">
        <v>225</v>
      </c>
      <c r="AE31" s="78">
        <v>225</v>
      </c>
      <c r="AF31" s="78"/>
      <c r="AG31" s="78"/>
      <c r="AH31" s="78"/>
      <c r="AI31" s="91">
        <v>83</v>
      </c>
      <c r="AJ31" s="76">
        <f>ROUND(C31/5000,0)</f>
        <v>6</v>
      </c>
      <c r="AK31" s="92">
        <v>638.29999999999995</v>
      </c>
      <c r="AL31" s="92">
        <v>638.29999999999995</v>
      </c>
      <c r="AM31" s="92">
        <v>638.29999999999995</v>
      </c>
    </row>
    <row r="32" spans="1:39" s="16" customFormat="1" ht="17.25" customHeight="1" x14ac:dyDescent="0.3">
      <c r="A32" s="74" t="s">
        <v>59</v>
      </c>
      <c r="B32" s="93" t="s">
        <v>60</v>
      </c>
      <c r="C32" s="76">
        <v>33328</v>
      </c>
      <c r="D32" s="91">
        <v>1099</v>
      </c>
      <c r="E32" s="91">
        <v>1099</v>
      </c>
      <c r="F32" s="91">
        <v>1099</v>
      </c>
      <c r="G32" s="76">
        <v>3392</v>
      </c>
      <c r="H32" s="76">
        <v>3392</v>
      </c>
      <c r="I32" s="76">
        <v>3392</v>
      </c>
      <c r="J32" s="76">
        <v>43</v>
      </c>
      <c r="K32" s="76">
        <v>43</v>
      </c>
      <c r="L32" s="76">
        <v>43</v>
      </c>
      <c r="M32" s="76">
        <v>16</v>
      </c>
      <c r="N32" s="76">
        <v>16</v>
      </c>
      <c r="O32" s="76">
        <v>16</v>
      </c>
      <c r="P32" s="91">
        <v>1127</v>
      </c>
      <c r="Q32" s="91">
        <v>1127</v>
      </c>
      <c r="R32" s="91">
        <v>1127</v>
      </c>
      <c r="S32" s="94">
        <v>211</v>
      </c>
      <c r="T32" s="94">
        <v>211</v>
      </c>
      <c r="U32" s="94">
        <v>211</v>
      </c>
      <c r="V32" s="91">
        <v>242</v>
      </c>
      <c r="W32" s="91">
        <v>242</v>
      </c>
      <c r="X32" s="91">
        <v>242</v>
      </c>
      <c r="Y32" s="95">
        <v>14411</v>
      </c>
      <c r="Z32" s="91">
        <v>820</v>
      </c>
      <c r="AA32" s="91">
        <v>820</v>
      </c>
      <c r="AB32" s="91">
        <v>820</v>
      </c>
      <c r="AC32" s="78">
        <v>60</v>
      </c>
      <c r="AD32" s="78">
        <v>60</v>
      </c>
      <c r="AE32" s="78">
        <v>65</v>
      </c>
      <c r="AF32" s="78">
        <v>622</v>
      </c>
      <c r="AG32" s="78">
        <v>622</v>
      </c>
      <c r="AH32" s="78">
        <v>617</v>
      </c>
      <c r="AI32" s="91">
        <v>100</v>
      </c>
      <c r="AJ32" s="76">
        <f>ROUND(C32/5000,0)</f>
        <v>7</v>
      </c>
      <c r="AK32" s="90">
        <v>586.6</v>
      </c>
      <c r="AL32" s="90">
        <v>586.6</v>
      </c>
      <c r="AM32" s="90">
        <v>586.6</v>
      </c>
    </row>
    <row r="33" spans="1:39" s="16" customFormat="1" ht="17.25" customHeight="1" x14ac:dyDescent="0.3">
      <c r="A33" s="74" t="s">
        <v>61</v>
      </c>
      <c r="B33" s="93" t="s">
        <v>62</v>
      </c>
      <c r="C33" s="76">
        <v>5956</v>
      </c>
      <c r="D33" s="76">
        <v>139</v>
      </c>
      <c r="E33" s="76">
        <v>137</v>
      </c>
      <c r="F33" s="76">
        <v>137</v>
      </c>
      <c r="G33" s="76">
        <v>504</v>
      </c>
      <c r="H33" s="76">
        <v>490</v>
      </c>
      <c r="I33" s="76">
        <v>490</v>
      </c>
      <c r="J33" s="76">
        <v>29</v>
      </c>
      <c r="K33" s="76">
        <v>29</v>
      </c>
      <c r="L33" s="76">
        <v>29</v>
      </c>
      <c r="M33" s="76">
        <v>8</v>
      </c>
      <c r="N33" s="76">
        <v>8</v>
      </c>
      <c r="O33" s="76">
        <v>8</v>
      </c>
      <c r="P33" s="91">
        <v>143</v>
      </c>
      <c r="Q33" s="91">
        <v>136</v>
      </c>
      <c r="R33" s="91">
        <v>136</v>
      </c>
      <c r="S33" s="94">
        <v>14</v>
      </c>
      <c r="T33" s="94">
        <v>14</v>
      </c>
      <c r="U33" s="94">
        <v>14</v>
      </c>
      <c r="V33" s="91">
        <v>70</v>
      </c>
      <c r="W33" s="91">
        <v>70</v>
      </c>
      <c r="X33" s="91">
        <v>70</v>
      </c>
      <c r="Y33" s="95">
        <v>2992</v>
      </c>
      <c r="Z33" s="91">
        <v>155</v>
      </c>
      <c r="AA33" s="91">
        <v>155</v>
      </c>
      <c r="AB33" s="91">
        <v>155</v>
      </c>
      <c r="AC33" s="78"/>
      <c r="AD33" s="78"/>
      <c r="AE33" s="78"/>
      <c r="AF33" s="78">
        <v>90</v>
      </c>
      <c r="AG33" s="78">
        <v>90</v>
      </c>
      <c r="AH33" s="78">
        <v>90</v>
      </c>
      <c r="AI33" s="91">
        <v>34</v>
      </c>
      <c r="AJ33" s="76">
        <v>5</v>
      </c>
      <c r="AK33" s="90">
        <v>106.65</v>
      </c>
      <c r="AL33" s="90">
        <v>106.65</v>
      </c>
      <c r="AM33" s="90">
        <v>106.65</v>
      </c>
    </row>
    <row r="34" spans="1:39" s="16" customFormat="1" ht="17.25" customHeight="1" x14ac:dyDescent="0.3">
      <c r="A34" s="74" t="s">
        <v>63</v>
      </c>
      <c r="B34" s="93" t="s">
        <v>64</v>
      </c>
      <c r="C34" s="76">
        <v>13528</v>
      </c>
      <c r="D34" s="76">
        <v>371</v>
      </c>
      <c r="E34" s="76">
        <v>371</v>
      </c>
      <c r="F34" s="76">
        <v>371</v>
      </c>
      <c r="G34" s="76">
        <v>1414</v>
      </c>
      <c r="H34" s="76">
        <v>1414</v>
      </c>
      <c r="I34" s="76">
        <v>1414</v>
      </c>
      <c r="J34" s="76">
        <v>42</v>
      </c>
      <c r="K34" s="76">
        <v>42</v>
      </c>
      <c r="L34" s="76">
        <v>42</v>
      </c>
      <c r="M34" s="76">
        <v>11</v>
      </c>
      <c r="N34" s="76">
        <v>11</v>
      </c>
      <c r="O34" s="76">
        <v>11</v>
      </c>
      <c r="P34" s="91">
        <v>272</v>
      </c>
      <c r="Q34" s="91">
        <v>272</v>
      </c>
      <c r="R34" s="91">
        <v>272</v>
      </c>
      <c r="S34" s="94">
        <v>68.650000000000006</v>
      </c>
      <c r="T34" s="94">
        <v>68.650000000000006</v>
      </c>
      <c r="U34" s="94">
        <v>68.650000000000006</v>
      </c>
      <c r="V34" s="91">
        <v>123</v>
      </c>
      <c r="W34" s="91">
        <v>123</v>
      </c>
      <c r="X34" s="91">
        <v>123</v>
      </c>
      <c r="Y34" s="95">
        <v>7219</v>
      </c>
      <c r="Z34" s="91">
        <v>300</v>
      </c>
      <c r="AA34" s="91">
        <v>300</v>
      </c>
      <c r="AB34" s="91">
        <v>300</v>
      </c>
      <c r="AC34" s="78"/>
      <c r="AD34" s="78"/>
      <c r="AE34" s="78"/>
      <c r="AF34" s="78">
        <v>186</v>
      </c>
      <c r="AG34" s="78">
        <v>186</v>
      </c>
      <c r="AH34" s="78">
        <v>186</v>
      </c>
      <c r="AI34" s="91">
        <v>45</v>
      </c>
      <c r="AJ34" s="76">
        <v>5</v>
      </c>
      <c r="AK34" s="90">
        <v>201.84</v>
      </c>
      <c r="AL34" s="90">
        <v>201.84</v>
      </c>
      <c r="AM34" s="90">
        <v>201.84</v>
      </c>
    </row>
    <row r="35" spans="1:39" s="16" customFormat="1" ht="17.25" customHeight="1" x14ac:dyDescent="0.3">
      <c r="A35" s="74" t="s">
        <v>65</v>
      </c>
      <c r="B35" s="93" t="s">
        <v>66</v>
      </c>
      <c r="C35" s="76">
        <v>34347</v>
      </c>
      <c r="D35" s="76">
        <v>1018</v>
      </c>
      <c r="E35" s="76">
        <v>1018</v>
      </c>
      <c r="F35" s="76">
        <v>1018</v>
      </c>
      <c r="G35" s="76">
        <v>3287</v>
      </c>
      <c r="H35" s="76">
        <v>3287</v>
      </c>
      <c r="I35" s="76">
        <v>3287</v>
      </c>
      <c r="J35" s="76">
        <v>75</v>
      </c>
      <c r="K35" s="76">
        <v>75</v>
      </c>
      <c r="L35" s="76">
        <v>75</v>
      </c>
      <c r="M35" s="76">
        <v>27</v>
      </c>
      <c r="N35" s="76">
        <v>27</v>
      </c>
      <c r="O35" s="76">
        <v>27</v>
      </c>
      <c r="P35" s="91">
        <v>1167</v>
      </c>
      <c r="Q35" s="91">
        <v>1167</v>
      </c>
      <c r="R35" s="91">
        <v>1167</v>
      </c>
      <c r="S35" s="94">
        <v>207.55</v>
      </c>
      <c r="T35" s="94">
        <v>207.55</v>
      </c>
      <c r="U35" s="94">
        <v>207.55</v>
      </c>
      <c r="V35" s="91">
        <v>260</v>
      </c>
      <c r="W35" s="91">
        <v>260</v>
      </c>
      <c r="X35" s="91">
        <v>260</v>
      </c>
      <c r="Y35" s="95"/>
      <c r="Z35" s="91">
        <v>1400</v>
      </c>
      <c r="AA35" s="91">
        <v>1400</v>
      </c>
      <c r="AB35" s="91">
        <v>1400</v>
      </c>
      <c r="AC35" s="78">
        <v>150</v>
      </c>
      <c r="AD35" s="78">
        <v>150</v>
      </c>
      <c r="AE35" s="78">
        <v>150</v>
      </c>
      <c r="AF35" s="78">
        <v>339</v>
      </c>
      <c r="AG35" s="78">
        <v>339</v>
      </c>
      <c r="AH35" s="78">
        <v>339</v>
      </c>
      <c r="AI35" s="91">
        <v>53</v>
      </c>
      <c r="AJ35" s="76">
        <f>ROUND(C35/5000,0)</f>
        <v>7</v>
      </c>
      <c r="AK35" s="90">
        <v>975.06</v>
      </c>
      <c r="AL35" s="90">
        <v>975.06</v>
      </c>
      <c r="AM35" s="90">
        <v>975.06</v>
      </c>
    </row>
    <row r="36" spans="1:39" s="16" customFormat="1" ht="17.25" customHeight="1" x14ac:dyDescent="0.3">
      <c r="A36" s="74" t="s">
        <v>67</v>
      </c>
      <c r="B36" s="93" t="s">
        <v>68</v>
      </c>
      <c r="C36" s="76">
        <v>14835</v>
      </c>
      <c r="D36" s="76">
        <v>390</v>
      </c>
      <c r="E36" s="76">
        <v>390</v>
      </c>
      <c r="F36" s="76">
        <v>390</v>
      </c>
      <c r="G36" s="76">
        <v>1375</v>
      </c>
      <c r="H36" s="76">
        <v>1375</v>
      </c>
      <c r="I36" s="76">
        <v>1375</v>
      </c>
      <c r="J36" s="76"/>
      <c r="K36" s="76"/>
      <c r="L36" s="76"/>
      <c r="M36" s="76">
        <v>13</v>
      </c>
      <c r="N36" s="76">
        <v>13</v>
      </c>
      <c r="O36" s="76">
        <v>13</v>
      </c>
      <c r="P36" s="76">
        <v>402</v>
      </c>
      <c r="Q36" s="76">
        <v>402</v>
      </c>
      <c r="R36" s="76">
        <v>402</v>
      </c>
      <c r="S36" s="77">
        <v>74</v>
      </c>
      <c r="T36" s="77">
        <v>74</v>
      </c>
      <c r="U36" s="77">
        <v>74</v>
      </c>
      <c r="V36" s="76">
        <v>85</v>
      </c>
      <c r="W36" s="76">
        <v>85</v>
      </c>
      <c r="X36" s="76">
        <v>85</v>
      </c>
      <c r="Y36" s="79">
        <v>8748</v>
      </c>
      <c r="Z36" s="76">
        <v>400</v>
      </c>
      <c r="AA36" s="76">
        <v>400</v>
      </c>
      <c r="AB36" s="76">
        <v>400</v>
      </c>
      <c r="AC36" s="78"/>
      <c r="AD36" s="78"/>
      <c r="AE36" s="78"/>
      <c r="AF36" s="78">
        <v>378</v>
      </c>
      <c r="AG36" s="78">
        <v>378</v>
      </c>
      <c r="AH36" s="78">
        <v>378</v>
      </c>
      <c r="AI36" s="76">
        <v>44</v>
      </c>
      <c r="AJ36" s="76">
        <v>5</v>
      </c>
      <c r="AK36" s="90">
        <v>185.85</v>
      </c>
      <c r="AL36" s="90">
        <v>185.85</v>
      </c>
      <c r="AM36" s="90">
        <v>185.85</v>
      </c>
    </row>
    <row r="37" spans="1:39" s="16" customFormat="1" ht="17.25" customHeight="1" x14ac:dyDescent="0.3">
      <c r="A37" s="74" t="s">
        <v>69</v>
      </c>
      <c r="B37" s="75" t="s">
        <v>70</v>
      </c>
      <c r="C37" s="76">
        <v>21714</v>
      </c>
      <c r="D37" s="76">
        <v>374</v>
      </c>
      <c r="E37" s="76">
        <v>374</v>
      </c>
      <c r="F37" s="76">
        <v>374</v>
      </c>
      <c r="G37" s="76">
        <v>1925</v>
      </c>
      <c r="H37" s="76">
        <v>1925</v>
      </c>
      <c r="I37" s="76">
        <v>1925</v>
      </c>
      <c r="J37" s="76">
        <v>211</v>
      </c>
      <c r="K37" s="76">
        <v>211</v>
      </c>
      <c r="L37" s="76">
        <v>211</v>
      </c>
      <c r="M37" s="76">
        <v>19</v>
      </c>
      <c r="N37" s="76">
        <v>19</v>
      </c>
      <c r="O37" s="76">
        <v>19</v>
      </c>
      <c r="P37" s="76">
        <v>465</v>
      </c>
      <c r="Q37" s="76">
        <v>465</v>
      </c>
      <c r="R37" s="76">
        <v>465</v>
      </c>
      <c r="S37" s="77">
        <v>60.16</v>
      </c>
      <c r="T37" s="77">
        <v>60.16</v>
      </c>
      <c r="U37" s="77">
        <v>60.16</v>
      </c>
      <c r="V37" s="76">
        <v>196</v>
      </c>
      <c r="W37" s="76">
        <v>199</v>
      </c>
      <c r="X37" s="76">
        <v>202</v>
      </c>
      <c r="Y37" s="79">
        <v>10932</v>
      </c>
      <c r="Z37" s="76">
        <v>750</v>
      </c>
      <c r="AA37" s="76">
        <v>750</v>
      </c>
      <c r="AB37" s="76">
        <v>750</v>
      </c>
      <c r="AC37" s="78">
        <v>105</v>
      </c>
      <c r="AD37" s="78">
        <v>105</v>
      </c>
      <c r="AE37" s="78">
        <v>105</v>
      </c>
      <c r="AF37" s="78">
        <v>260</v>
      </c>
      <c r="AG37" s="78">
        <v>260</v>
      </c>
      <c r="AH37" s="78">
        <v>260</v>
      </c>
      <c r="AI37" s="76">
        <v>57</v>
      </c>
      <c r="AJ37" s="76">
        <v>5</v>
      </c>
      <c r="AK37" s="90">
        <v>465.8</v>
      </c>
      <c r="AL37" s="90">
        <v>465.8</v>
      </c>
      <c r="AM37" s="90">
        <v>465.8</v>
      </c>
    </row>
    <row r="38" spans="1:39" s="16" customFormat="1" ht="17.25" customHeight="1" x14ac:dyDescent="0.3">
      <c r="A38" s="74" t="s">
        <v>71</v>
      </c>
      <c r="B38" s="75" t="s">
        <v>72</v>
      </c>
      <c r="C38" s="76">
        <v>32658</v>
      </c>
      <c r="D38" s="76">
        <v>997</v>
      </c>
      <c r="E38" s="76">
        <v>997</v>
      </c>
      <c r="F38" s="76">
        <v>997</v>
      </c>
      <c r="G38" s="76">
        <v>2577</v>
      </c>
      <c r="H38" s="76">
        <v>2577</v>
      </c>
      <c r="I38" s="76">
        <v>2577</v>
      </c>
      <c r="J38" s="76">
        <v>35</v>
      </c>
      <c r="K38" s="76">
        <v>35</v>
      </c>
      <c r="L38" s="76">
        <v>35</v>
      </c>
      <c r="M38" s="76">
        <v>14</v>
      </c>
      <c r="N38" s="76">
        <v>14</v>
      </c>
      <c r="O38" s="76">
        <v>14</v>
      </c>
      <c r="P38" s="76">
        <v>306</v>
      </c>
      <c r="Q38" s="76">
        <v>306</v>
      </c>
      <c r="R38" s="76">
        <v>306</v>
      </c>
      <c r="S38" s="77">
        <v>84.75</v>
      </c>
      <c r="T38" s="77">
        <v>84.75</v>
      </c>
      <c r="U38" s="77">
        <v>84.75</v>
      </c>
      <c r="V38" s="76">
        <v>530</v>
      </c>
      <c r="W38" s="76">
        <v>535</v>
      </c>
      <c r="X38" s="76">
        <v>535</v>
      </c>
      <c r="Y38" s="79">
        <v>13152</v>
      </c>
      <c r="Z38" s="76">
        <v>350</v>
      </c>
      <c r="AA38" s="76">
        <v>350</v>
      </c>
      <c r="AB38" s="76">
        <v>350</v>
      </c>
      <c r="AC38" s="78">
        <v>208</v>
      </c>
      <c r="AD38" s="78">
        <v>208</v>
      </c>
      <c r="AE38" s="78">
        <v>208</v>
      </c>
      <c r="AF38" s="78">
        <v>465</v>
      </c>
      <c r="AG38" s="78">
        <v>530</v>
      </c>
      <c r="AH38" s="78">
        <v>545</v>
      </c>
      <c r="AI38" s="76">
        <v>56</v>
      </c>
      <c r="AJ38" s="76">
        <f>ROUND(C38/5000,0)</f>
        <v>7</v>
      </c>
      <c r="AK38" s="90">
        <v>556.19000000000005</v>
      </c>
      <c r="AL38" s="90">
        <v>556.19000000000005</v>
      </c>
      <c r="AM38" s="90">
        <v>556.19000000000005</v>
      </c>
    </row>
    <row r="39" spans="1:39" s="16" customFormat="1" ht="15.6" x14ac:dyDescent="0.3">
      <c r="A39" s="74" t="s">
        <v>73</v>
      </c>
      <c r="B39" s="75" t="s">
        <v>74</v>
      </c>
      <c r="C39" s="76">
        <v>33601</v>
      </c>
      <c r="D39" s="76">
        <v>1247</v>
      </c>
      <c r="E39" s="76">
        <v>1247</v>
      </c>
      <c r="F39" s="76">
        <v>1247</v>
      </c>
      <c r="G39" s="76">
        <v>3407</v>
      </c>
      <c r="H39" s="76">
        <v>3407</v>
      </c>
      <c r="I39" s="76">
        <v>3407</v>
      </c>
      <c r="J39" s="76">
        <v>84</v>
      </c>
      <c r="K39" s="76">
        <v>84</v>
      </c>
      <c r="L39" s="76">
        <v>84</v>
      </c>
      <c r="M39" s="76">
        <v>21</v>
      </c>
      <c r="N39" s="76">
        <v>21</v>
      </c>
      <c r="O39" s="76">
        <v>21</v>
      </c>
      <c r="P39" s="76">
        <v>634</v>
      </c>
      <c r="Q39" s="76">
        <v>634</v>
      </c>
      <c r="R39" s="76">
        <v>634</v>
      </c>
      <c r="S39" s="77">
        <v>123.23</v>
      </c>
      <c r="T39" s="77">
        <v>123.23</v>
      </c>
      <c r="U39" s="77">
        <v>123.23</v>
      </c>
      <c r="V39" s="76">
        <v>720</v>
      </c>
      <c r="W39" s="76">
        <v>720</v>
      </c>
      <c r="X39" s="76">
        <v>720</v>
      </c>
      <c r="Y39" s="79">
        <v>24117</v>
      </c>
      <c r="Z39" s="76">
        <v>920</v>
      </c>
      <c r="AA39" s="76">
        <v>920</v>
      </c>
      <c r="AB39" s="76">
        <v>920</v>
      </c>
      <c r="AC39" s="78"/>
      <c r="AD39" s="78"/>
      <c r="AE39" s="78"/>
      <c r="AF39" s="78">
        <v>460</v>
      </c>
      <c r="AG39" s="78">
        <v>460</v>
      </c>
      <c r="AH39" s="78">
        <v>460</v>
      </c>
      <c r="AI39" s="76">
        <v>68</v>
      </c>
      <c r="AJ39" s="76">
        <f>ROUND(C39/5000,0)</f>
        <v>7</v>
      </c>
      <c r="AK39" s="90">
        <v>478.6</v>
      </c>
      <c r="AL39" s="90">
        <v>478.6</v>
      </c>
      <c r="AM39" s="90">
        <v>478.6</v>
      </c>
    </row>
    <row r="40" spans="1:39" s="21" customFormat="1" ht="16.8" x14ac:dyDescent="0.25">
      <c r="A40" s="123" t="s">
        <v>75</v>
      </c>
      <c r="B40" s="123"/>
      <c r="C40" s="80">
        <f>SUM(C9:C39)</f>
        <v>1142404</v>
      </c>
      <c r="D40" s="80">
        <f t="shared" ref="D40:AM40" si="1">SUM(D9:D39)</f>
        <v>41164</v>
      </c>
      <c r="E40" s="80">
        <f t="shared" si="1"/>
        <v>41172</v>
      </c>
      <c r="F40" s="80">
        <f t="shared" si="1"/>
        <v>41142</v>
      </c>
      <c r="G40" s="80">
        <f t="shared" si="1"/>
        <v>130563</v>
      </c>
      <c r="H40" s="80">
        <f t="shared" si="1"/>
        <v>130939</v>
      </c>
      <c r="I40" s="80">
        <f t="shared" si="1"/>
        <v>130922</v>
      </c>
      <c r="J40" s="80">
        <f t="shared" si="1"/>
        <v>5159</v>
      </c>
      <c r="K40" s="80">
        <f t="shared" si="1"/>
        <v>5154</v>
      </c>
      <c r="L40" s="80">
        <f t="shared" si="1"/>
        <v>5136</v>
      </c>
      <c r="M40" s="80">
        <f t="shared" si="1"/>
        <v>353</v>
      </c>
      <c r="N40" s="80">
        <f t="shared" si="1"/>
        <v>353</v>
      </c>
      <c r="O40" s="80">
        <f t="shared" si="1"/>
        <v>353</v>
      </c>
      <c r="P40" s="80">
        <f t="shared" si="1"/>
        <v>17667</v>
      </c>
      <c r="Q40" s="80">
        <f t="shared" si="1"/>
        <v>17714</v>
      </c>
      <c r="R40" s="80">
        <f t="shared" si="1"/>
        <v>17723</v>
      </c>
      <c r="S40" s="81">
        <f t="shared" si="1"/>
        <v>3779.78</v>
      </c>
      <c r="T40" s="81">
        <f t="shared" si="1"/>
        <v>3779.78</v>
      </c>
      <c r="U40" s="81">
        <f t="shared" si="1"/>
        <v>3779.78</v>
      </c>
      <c r="V40" s="80">
        <f t="shared" si="1"/>
        <v>15580</v>
      </c>
      <c r="W40" s="80">
        <f t="shared" si="1"/>
        <v>15696</v>
      </c>
      <c r="X40" s="80">
        <f t="shared" si="1"/>
        <v>15699</v>
      </c>
      <c r="Y40" s="80">
        <f t="shared" si="1"/>
        <v>229254</v>
      </c>
      <c r="Z40" s="80">
        <f t="shared" si="1"/>
        <v>26285</v>
      </c>
      <c r="AA40" s="80">
        <f t="shared" si="1"/>
        <v>26285</v>
      </c>
      <c r="AB40" s="80">
        <f t="shared" si="1"/>
        <v>26285</v>
      </c>
      <c r="AC40" s="80">
        <f t="shared" si="1"/>
        <v>3049</v>
      </c>
      <c r="AD40" s="80">
        <f t="shared" si="1"/>
        <v>3049</v>
      </c>
      <c r="AE40" s="80">
        <f t="shared" si="1"/>
        <v>3054</v>
      </c>
      <c r="AF40" s="80">
        <f t="shared" si="1"/>
        <v>18162</v>
      </c>
      <c r="AG40" s="80">
        <f t="shared" si="1"/>
        <v>18232</v>
      </c>
      <c r="AH40" s="80">
        <f t="shared" si="1"/>
        <v>18255</v>
      </c>
      <c r="AI40" s="80">
        <f t="shared" si="1"/>
        <v>1798</v>
      </c>
      <c r="AJ40" s="80">
        <f>SUM(AJ9:AJ39)</f>
        <v>269</v>
      </c>
      <c r="AK40" s="81">
        <f t="shared" si="1"/>
        <v>31163.459999999995</v>
      </c>
      <c r="AL40" s="81">
        <f t="shared" si="1"/>
        <v>31338.969999999994</v>
      </c>
      <c r="AM40" s="81">
        <f t="shared" si="1"/>
        <v>31338.769999999997</v>
      </c>
    </row>
    <row r="41" spans="1:39" s="45" customFormat="1" x14ac:dyDescent="0.25">
      <c r="A41" s="44"/>
      <c r="B41" s="124"/>
      <c r="C41" s="124"/>
      <c r="D41" s="124"/>
      <c r="E41" s="124"/>
      <c r="F41" s="124"/>
      <c r="G41" s="124"/>
      <c r="H41" s="124"/>
      <c r="I41" s="124"/>
      <c r="J41" s="124"/>
      <c r="K41" s="124"/>
      <c r="L41" s="124"/>
      <c r="M41" s="124"/>
      <c r="N41" s="124"/>
      <c r="O41" s="124"/>
      <c r="P41" s="124"/>
      <c r="Q41" s="124"/>
      <c r="R41" s="124"/>
      <c r="S41" s="124"/>
      <c r="T41" s="124"/>
      <c r="U41" s="124"/>
      <c r="V41" s="124"/>
      <c r="W41" s="124"/>
      <c r="X41" s="26"/>
      <c r="Y41" s="26"/>
      <c r="Z41" s="26"/>
      <c r="AA41" s="44"/>
      <c r="AB41" s="44"/>
      <c r="AC41" s="44"/>
      <c r="AD41" s="44"/>
      <c r="AE41" s="44"/>
      <c r="AF41" s="44"/>
      <c r="AG41" s="44"/>
      <c r="AH41" s="44"/>
      <c r="AI41" s="44"/>
      <c r="AJ41" s="44"/>
      <c r="AK41" s="44"/>
      <c r="AL41" s="44"/>
      <c r="AM41" s="44"/>
    </row>
    <row r="42" spans="1:39" s="45" customFormat="1" ht="22.95" customHeight="1" x14ac:dyDescent="0.25">
      <c r="A42" s="44"/>
      <c r="B42" s="29"/>
      <c r="C42" s="44"/>
      <c r="D42" s="44"/>
      <c r="E42" s="44"/>
      <c r="F42" s="44"/>
      <c r="G42" s="44"/>
      <c r="H42" s="44"/>
      <c r="I42" s="44"/>
      <c r="J42" s="60">
        <f>F32-J32</f>
        <v>1056</v>
      </c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4"/>
      <c r="AA42" s="44"/>
      <c r="AB42" s="44"/>
      <c r="AC42" s="44"/>
      <c r="AD42" s="44"/>
      <c r="AE42" s="44"/>
      <c r="AF42" s="44"/>
      <c r="AG42" s="44"/>
      <c r="AH42" s="44"/>
      <c r="AI42" s="44"/>
      <c r="AJ42" s="44"/>
      <c r="AK42" s="44"/>
      <c r="AL42" s="49"/>
      <c r="AM42" s="49"/>
    </row>
    <row r="43" spans="1:39" s="45" customFormat="1" ht="27.15" customHeight="1" x14ac:dyDescent="0.25">
      <c r="A43" s="44"/>
      <c r="B43" s="29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82"/>
      <c r="AK43" s="44"/>
      <c r="AL43" s="48"/>
      <c r="AM43" s="48"/>
    </row>
    <row r="44" spans="1:39" s="45" customFormat="1" x14ac:dyDescent="0.25">
      <c r="A44" s="44"/>
      <c r="B44" s="29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4"/>
      <c r="AK44" s="44"/>
      <c r="AL44" s="44"/>
      <c r="AM44" s="44"/>
    </row>
    <row r="45" spans="1:39" s="45" customFormat="1" x14ac:dyDescent="0.25">
      <c r="A45" s="44"/>
      <c r="B45" s="29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4"/>
      <c r="AH45" s="44"/>
      <c r="AI45" s="44"/>
      <c r="AJ45" s="44"/>
      <c r="AK45" s="44"/>
      <c r="AL45" s="44"/>
      <c r="AM45" s="44"/>
    </row>
    <row r="46" spans="1:39" s="45" customFormat="1" x14ac:dyDescent="0.25">
      <c r="A46" s="44"/>
      <c r="B46" s="29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</row>
    <row r="47" spans="1:39" s="45" customFormat="1" x14ac:dyDescent="0.25">
      <c r="A47" s="44"/>
      <c r="B47" s="29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  <c r="Z47" s="44"/>
      <c r="AA47" s="44"/>
      <c r="AB47" s="44"/>
      <c r="AC47" s="44"/>
      <c r="AD47" s="44"/>
      <c r="AE47" s="44"/>
      <c r="AF47" s="44"/>
      <c r="AG47" s="44"/>
      <c r="AH47" s="44"/>
      <c r="AI47" s="44"/>
      <c r="AJ47" s="44"/>
      <c r="AK47" s="44"/>
      <c r="AL47" s="44"/>
      <c r="AM47" s="44"/>
    </row>
    <row r="48" spans="1:39" s="45" customFormat="1" x14ac:dyDescent="0.25">
      <c r="A48" s="44"/>
      <c r="B48" s="29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4"/>
      <c r="AI48" s="44"/>
      <c r="AJ48" s="44"/>
      <c r="AK48" s="44"/>
      <c r="AL48" s="44"/>
      <c r="AM48" s="44"/>
    </row>
    <row r="49" spans="1:39" s="45" customFormat="1" x14ac:dyDescent="0.25">
      <c r="A49" s="44"/>
      <c r="B49" s="29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4"/>
      <c r="AI49" s="44"/>
      <c r="AJ49" s="44"/>
      <c r="AK49" s="44"/>
      <c r="AL49" s="44"/>
      <c r="AM49" s="44"/>
    </row>
    <row r="50" spans="1:39" s="45" customFormat="1" x14ac:dyDescent="0.25">
      <c r="A50" s="44"/>
      <c r="B50" s="29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4"/>
      <c r="AI50" s="44"/>
      <c r="AJ50" s="44"/>
      <c r="AK50" s="44"/>
      <c r="AL50" s="44"/>
      <c r="AM50" s="44"/>
    </row>
    <row r="51" spans="1:39" s="45" customFormat="1" x14ac:dyDescent="0.25">
      <c r="A51" s="44"/>
      <c r="B51" s="29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4"/>
      <c r="AI51" s="44"/>
      <c r="AJ51" s="44"/>
      <c r="AK51" s="44"/>
      <c r="AL51" s="44"/>
      <c r="AM51" s="44"/>
    </row>
    <row r="52" spans="1:39" s="45" customFormat="1" x14ac:dyDescent="0.25">
      <c r="A52" s="44"/>
      <c r="B52" s="29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4"/>
      <c r="AI52" s="44"/>
      <c r="AJ52" s="44"/>
      <c r="AK52" s="44"/>
      <c r="AL52" s="44"/>
      <c r="AM52" s="44"/>
    </row>
    <row r="53" spans="1:39" s="45" customFormat="1" x14ac:dyDescent="0.25">
      <c r="A53" s="44"/>
      <c r="B53" s="29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4"/>
      <c r="AI53" s="44"/>
      <c r="AJ53" s="44"/>
      <c r="AK53" s="44"/>
      <c r="AL53" s="44"/>
      <c r="AM53" s="44"/>
    </row>
    <row r="54" spans="1:39" s="45" customFormat="1" x14ac:dyDescent="0.25">
      <c r="A54" s="44"/>
      <c r="B54" s="29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4"/>
      <c r="AI54" s="44"/>
      <c r="AJ54" s="44"/>
      <c r="AK54" s="44"/>
      <c r="AL54" s="44"/>
      <c r="AM54" s="44"/>
    </row>
    <row r="55" spans="1:39" s="45" customFormat="1" x14ac:dyDescent="0.25">
      <c r="A55" s="44"/>
      <c r="B55" s="29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4"/>
      <c r="AI55" s="44"/>
      <c r="AJ55" s="44"/>
      <c r="AK55" s="44"/>
      <c r="AL55" s="44"/>
      <c r="AM55" s="44"/>
    </row>
    <row r="56" spans="1:39" s="45" customFormat="1" x14ac:dyDescent="0.25">
      <c r="A56" s="44"/>
      <c r="B56" s="29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4"/>
      <c r="AI56" s="44"/>
      <c r="AJ56" s="44"/>
      <c r="AK56" s="44"/>
      <c r="AL56" s="44"/>
      <c r="AM56" s="44"/>
    </row>
    <row r="57" spans="1:39" s="45" customFormat="1" x14ac:dyDescent="0.25">
      <c r="A57" s="44"/>
      <c r="B57" s="29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4"/>
      <c r="AI57" s="44"/>
      <c r="AJ57" s="44"/>
      <c r="AK57" s="44"/>
      <c r="AL57" s="44"/>
      <c r="AM57" s="44"/>
    </row>
    <row r="58" spans="1:39" s="45" customFormat="1" x14ac:dyDescent="0.25">
      <c r="A58" s="44"/>
      <c r="B58" s="29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4"/>
      <c r="AI58" s="44"/>
      <c r="AJ58" s="44"/>
      <c r="AK58" s="44"/>
      <c r="AL58" s="44"/>
      <c r="AM58" s="44"/>
    </row>
    <row r="59" spans="1:39" s="45" customFormat="1" x14ac:dyDescent="0.25">
      <c r="A59" s="44"/>
      <c r="B59" s="29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4"/>
      <c r="AI59" s="44"/>
      <c r="AJ59" s="44"/>
      <c r="AK59" s="44"/>
      <c r="AL59" s="44"/>
      <c r="AM59" s="44"/>
    </row>
    <row r="60" spans="1:39" s="45" customFormat="1" x14ac:dyDescent="0.25">
      <c r="B60" s="28"/>
    </row>
    <row r="61" spans="1:39" s="45" customFormat="1" x14ac:dyDescent="0.25">
      <c r="B61" s="28"/>
    </row>
    <row r="62" spans="1:39" s="45" customFormat="1" x14ac:dyDescent="0.25">
      <c r="B62" s="28"/>
    </row>
    <row r="63" spans="1:39" s="45" customFormat="1" x14ac:dyDescent="0.25">
      <c r="B63" s="28"/>
    </row>
    <row r="64" spans="1:39" s="45" customFormat="1" x14ac:dyDescent="0.25">
      <c r="B64" s="28"/>
    </row>
    <row r="65" spans="2:2" s="45" customFormat="1" x14ac:dyDescent="0.25">
      <c r="B65" s="28"/>
    </row>
    <row r="66" spans="2:2" s="45" customFormat="1" x14ac:dyDescent="0.25">
      <c r="B66" s="28"/>
    </row>
    <row r="67" spans="2:2" s="45" customFormat="1" x14ac:dyDescent="0.25">
      <c r="B67" s="28"/>
    </row>
    <row r="68" spans="2:2" s="45" customFormat="1" x14ac:dyDescent="0.25">
      <c r="B68" s="28"/>
    </row>
    <row r="69" spans="2:2" s="45" customFormat="1" x14ac:dyDescent="0.25">
      <c r="B69" s="28"/>
    </row>
  </sheetData>
  <autoFilter ref="A6:AM40"/>
  <mergeCells count="31">
    <mergeCell ref="S3:U3"/>
    <mergeCell ref="D3:F3"/>
    <mergeCell ref="G3:I3"/>
    <mergeCell ref="J3:L3"/>
    <mergeCell ref="M3:O3"/>
    <mergeCell ref="P3:R3"/>
    <mergeCell ref="V3:X3"/>
    <mergeCell ref="Z3:AB3"/>
    <mergeCell ref="AC3:AE3"/>
    <mergeCell ref="AF3:AH3"/>
    <mergeCell ref="AK3:AM3"/>
    <mergeCell ref="AF4:AH5"/>
    <mergeCell ref="AI4:AI5"/>
    <mergeCell ref="AJ4:AJ5"/>
    <mergeCell ref="AK4:AM5"/>
    <mergeCell ref="J4:L5"/>
    <mergeCell ref="M4:O5"/>
    <mergeCell ref="P4:R5"/>
    <mergeCell ref="S4:U5"/>
    <mergeCell ref="V4:X5"/>
    <mergeCell ref="Y4:Y5"/>
    <mergeCell ref="A7:B7"/>
    <mergeCell ref="A40:B40"/>
    <mergeCell ref="B41:W41"/>
    <mergeCell ref="Z4:AB5"/>
    <mergeCell ref="AC4:AE5"/>
    <mergeCell ref="A4:A6"/>
    <mergeCell ref="B4:B6"/>
    <mergeCell ref="C4:C6"/>
    <mergeCell ref="D4:F5"/>
    <mergeCell ref="G4:I5"/>
  </mergeCells>
  <pageMargins left="0.19685039370078741" right="0.15748031496062992" top="0.18" bottom="0.35433070866141736" header="0.15748031496062992" footer="0.19685039370078741"/>
  <pageSetup paperSize="9" scale="70" fitToWidth="0" pageOrder="overThenDown" orientation="landscape" r:id="rId1"/>
  <headerFooter alignWithMargins="0">
    <oddFooter>Страница  &amp;P из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Исходная база 2025-2027 доходы</vt:lpstr>
      <vt:lpstr>Исходная база 2025-2027 расходы</vt:lpstr>
      <vt:lpstr>'Исходная база 2025-2027 доходы'!Заголовки_для_печати</vt:lpstr>
      <vt:lpstr>'Исходная база 2025-2027 расходы'!Заголовки_для_печати</vt:lpstr>
      <vt:lpstr>'Исходная база 2025-2027 доходы'!Область_печати</vt:lpstr>
      <vt:lpstr>'Исходная база 2025-2027 расходы'!Область_печати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Кураленко</dc:creator>
  <cp:lastModifiedBy>Кураленко</cp:lastModifiedBy>
  <cp:lastPrinted>2024-09-19T13:28:43Z</cp:lastPrinted>
  <dcterms:created xsi:type="dcterms:W3CDTF">2024-08-19T15:34:38Z</dcterms:created>
  <dcterms:modified xsi:type="dcterms:W3CDTF">2024-09-16T14:33:34Z</dcterms:modified>
</cp:coreProperties>
</file>