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6" yWindow="-96" windowWidth="28992" windowHeight="15792" tabRatio="817"/>
  </bookViews>
  <sheets>
    <sheet name="РФФПМР(ГО)2021" sheetId="128" r:id="rId1"/>
    <sheet name="ИНП2021" sheetId="61" r:id="rId2"/>
    <sheet name="ИБР2021" sheetId="94" r:id="rId3"/>
    <sheet name="РФФПМР(ГО)2022" sheetId="116" r:id="rId4"/>
    <sheet name="ИНП2022" sheetId="118" r:id="rId5"/>
    <sheet name="ИБР2022" sheetId="125" r:id="rId6"/>
    <sheet name="РФФПМР(ГО)2023 " sheetId="130" r:id="rId7"/>
    <sheet name="ИНП2023" sheetId="122" r:id="rId8"/>
    <sheet name="ИБР2023" sheetId="123" r:id="rId9"/>
  </sheets>
  <definedNames>
    <definedName name="_xlnm.Print_Titles" localSheetId="2">ИБР2021!$A:$B</definedName>
    <definedName name="_xlnm.Print_Titles" localSheetId="5">ИБР2022!$A:$B</definedName>
    <definedName name="_xlnm.Print_Titles" localSheetId="8">ИБР2023!$A:$B</definedName>
    <definedName name="_xlnm.Print_Titles" localSheetId="1">ИНП2021!$A:$B,ИНП2021!$3:$8</definedName>
    <definedName name="_xlnm.Print_Titles" localSheetId="4">ИНП2022!$A:$B,ИНП2022!$3:$8</definedName>
    <definedName name="_xlnm.Print_Titles" localSheetId="7">ИНП2023!$A:$B,ИНП2023!$3:$8</definedName>
    <definedName name="_xlnm.Print_Titles" localSheetId="0">'РФФПМР(ГО)2021'!$A:$B</definedName>
    <definedName name="_xlnm.Print_Titles" localSheetId="3">'РФФПМР(ГО)2022'!$A:$B</definedName>
    <definedName name="_xlnm.Print_Titles" localSheetId="6">'РФФПМР(ГО)2023 '!$A:$B</definedName>
    <definedName name="_xlnm.Print_Area" localSheetId="2">ИБР2021!$A$1:$BS$41</definedName>
    <definedName name="_xlnm.Print_Area" localSheetId="5">ИБР2022!$A$1:$BS$41</definedName>
    <definedName name="_xlnm.Print_Area" localSheetId="8">ИБР2023!$A$1:$BS$41</definedName>
    <definedName name="_xlnm.Print_Area" localSheetId="1">ИНП2021!$A$1:$AE$41</definedName>
    <definedName name="_xlnm.Print_Area" localSheetId="4">ИНП2022!$A$1:$AE$41</definedName>
    <definedName name="_xlnm.Print_Area" localSheetId="7">ИНП2023!$A$1:$AE$41</definedName>
    <definedName name="_xlnm.Print_Area" localSheetId="0">'РФФПМР(ГО)2021'!$A$1:$AI$42</definedName>
    <definedName name="_xlnm.Print_Area" localSheetId="3">'РФФПМР(ГО)2022'!$A$1:$AI$42</definedName>
    <definedName name="_xlnm.Print_Area" localSheetId="6">'РФФПМР(ГО)2023 '!$A$1:$AD$42</definedName>
  </definedNames>
  <calcPr calcId="145621"/>
  <customWorkbookViews>
    <customWorkbookView name="Макарченко Татьяна Сергеевна - Личное представление" guid="{B3174F80-6E64-11D2-9B0D-000001317743}" mergeInterval="0" personalView="1" maximized="1" windowWidth="796" windowHeight="414" tabRatio="943" activeSheetId="15"/>
    <customWorkbookView name="Луценко - Личное представление" guid="{D1D44C06-6E61-11D2-A312-000001322481}" mergeInterval="0" personalView="1" maximized="1" windowWidth="796" windowHeight="465" tabRatio="943" activeSheetId="15"/>
    <customWorkbookView name="Стручков - Личное представление" guid="{B6C831A1-7ADD-11D2-B33A-000001320023}" mergeInterval="0" personalView="1" maximized="1" windowWidth="796" windowHeight="414" tabRatio="943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30" l="1"/>
  <c r="P5" i="130" s="1"/>
  <c r="L9" i="130" l="1"/>
  <c r="B5" i="130"/>
  <c r="N9" i="130"/>
  <c r="B2" i="130"/>
  <c r="N9" i="128" l="1"/>
  <c r="N9" i="116" l="1"/>
  <c r="L9" i="116" l="1"/>
  <c r="S5" i="116" l="1"/>
  <c r="S9" i="116" l="1"/>
  <c r="U5" i="116"/>
  <c r="S5" i="128"/>
  <c r="U5" i="128" l="1"/>
  <c r="S9" i="128"/>
  <c r="B4" i="123" l="1"/>
  <c r="Q9" i="116" l="1"/>
  <c r="B5" i="116"/>
  <c r="B2" i="116"/>
  <c r="B4" i="125"/>
  <c r="Q9" i="128" l="1"/>
  <c r="B5" i="128" l="1"/>
  <c r="B2" i="128"/>
  <c r="B4" i="122" l="1"/>
  <c r="B4" i="118"/>
  <c r="B4" i="94"/>
  <c r="P9" i="130" l="1"/>
  <c r="P9" i="116"/>
  <c r="U9" i="116" l="1"/>
  <c r="L9" i="128" l="1"/>
  <c r="P9" i="128" l="1"/>
  <c r="U9" i="128" l="1"/>
</calcChain>
</file>

<file path=xl/sharedStrings.xml><?xml version="1.0" encoding="utf-8"?>
<sst xmlns="http://schemas.openxmlformats.org/spreadsheetml/2006/main" count="1241" uniqueCount="319">
  <si>
    <t>№ п/п</t>
  </si>
  <si>
    <t>Индекс налогового потенциала (ИНП)</t>
  </si>
  <si>
    <t>14</t>
  </si>
  <si>
    <t>23</t>
  </si>
  <si>
    <t>24</t>
  </si>
  <si>
    <t>27</t>
  </si>
  <si>
    <t>31</t>
  </si>
  <si>
    <t>17</t>
  </si>
  <si>
    <t>19</t>
  </si>
  <si>
    <t>22</t>
  </si>
  <si>
    <t>12</t>
  </si>
  <si>
    <t>10</t>
  </si>
  <si>
    <t>25</t>
  </si>
  <si>
    <t>15</t>
  </si>
  <si>
    <t>11</t>
  </si>
  <si>
    <t>16</t>
  </si>
  <si>
    <t>13</t>
  </si>
  <si>
    <t>18</t>
  </si>
  <si>
    <t>26</t>
  </si>
  <si>
    <t>29</t>
  </si>
  <si>
    <t>20</t>
  </si>
  <si>
    <t>21</t>
  </si>
  <si>
    <t>30</t>
  </si>
  <si>
    <t>28</t>
  </si>
  <si>
    <t>Налог на доходы физических лиц</t>
  </si>
  <si>
    <t>-</t>
  </si>
  <si>
    <t>ИТОГ</t>
  </si>
  <si>
    <t>Общая сумма расходов в расчете на 1 жителя</t>
  </si>
  <si>
    <t>ИНДЕКС НАЛОГОВОГО ПОТЕНЦИАЛА (ИНП)</t>
  </si>
  <si>
    <t>Норматив отчислений в местный бюджет</t>
  </si>
  <si>
    <t>Приложение 1</t>
  </si>
  <si>
    <t>Приложение 2</t>
  </si>
  <si>
    <t xml:space="preserve">Сумма налоговых потенциалов по присутствующим в расчете налогам </t>
  </si>
  <si>
    <t>Налоговый потенциал</t>
  </si>
  <si>
    <t>Доля недостающих средств в общей сумме по региону</t>
  </si>
  <si>
    <t>Единый сельскохозяйственный налог</t>
  </si>
  <si>
    <t>6=2/3</t>
  </si>
  <si>
    <t>8=7/7итог</t>
  </si>
  <si>
    <t>Налоговый потенциал в расчете на 1 жителя</t>
  </si>
  <si>
    <t>%</t>
  </si>
  <si>
    <t xml:space="preserve"> - </t>
  </si>
  <si>
    <t>Налоговый потенциал по отдельным налогам ИНП</t>
  </si>
  <si>
    <t>Расчет средств, недостающих до уровня критерия выравнивания расчетной бюджетной обеспеченности</t>
  </si>
  <si>
    <t>Нормативные расходы на дошкольные образовательные организации, тыс.рублей</t>
  </si>
  <si>
    <t>Нормативные расходы на общеобразовательные организации, тыс.рублей</t>
  </si>
  <si>
    <t>Нормативные расходы на музыкальные, художественные школы и школы искусств, тыс.рублей</t>
  </si>
  <si>
    <t xml:space="preserve"> </t>
  </si>
  <si>
    <t>Индекс бюджетных расходов 
(ИБР)</t>
  </si>
  <si>
    <t>Приведенный налоговый потенциал с учетом ИБР</t>
  </si>
  <si>
    <t>2</t>
  </si>
  <si>
    <t>4</t>
  </si>
  <si>
    <t>7</t>
  </si>
  <si>
    <t>3</t>
  </si>
  <si>
    <t>1</t>
  </si>
  <si>
    <t>5</t>
  </si>
  <si>
    <t>6</t>
  </si>
  <si>
    <t>8</t>
  </si>
  <si>
    <t>9</t>
  </si>
  <si>
    <t>Прогноз ФОТ городских поселений</t>
  </si>
  <si>
    <t>Прогноз ФОТ сельских поселений</t>
  </si>
  <si>
    <t>Норматив отчислений в местный бюджет для городского округа</t>
  </si>
  <si>
    <t>Норматив отчислений в местный бюджет для городских поселений</t>
  </si>
  <si>
    <t>Норматив отчислений в местный бюджет для сельских поселений</t>
  </si>
  <si>
    <t>Прогноз фонда оплаты труда</t>
  </si>
  <si>
    <t>const</t>
  </si>
  <si>
    <t xml:space="preserve">Прогноз начислений налога </t>
  </si>
  <si>
    <t>Прогноз налоговой базы городских поселений</t>
  </si>
  <si>
    <t>Прогноз налоговой базы сельских поселений</t>
  </si>
  <si>
    <t>5=2+3+4</t>
  </si>
  <si>
    <t>Ставка налога</t>
  </si>
  <si>
    <t>13=11*12</t>
  </si>
  <si>
    <t>17=14+15+16</t>
  </si>
  <si>
    <t>Прогноз налоговой базы</t>
  </si>
  <si>
    <t>22=(14×18+15×19+16×20)×21</t>
  </si>
  <si>
    <t>ИНДЕКС БЮДЖЕТНЫХ РАСХОДОВ (ИБР)</t>
  </si>
  <si>
    <t>5=4/3</t>
  </si>
  <si>
    <t>5а=4/1</t>
  </si>
  <si>
    <t>13=9+11</t>
  </si>
  <si>
    <t>стат</t>
  </si>
  <si>
    <t>№ столбца &amp; формула</t>
  </si>
  <si>
    <t>4=2×3</t>
  </si>
  <si>
    <t>Нормативные расходы на содержание хозяйственно-эсплуатационных групп по обслуживанию общеобразовательных организаций, тыс.рублей</t>
  </si>
  <si>
    <t>Нормативные расходы на финансовое обеспечение деятельности органов местного самоуправления, тыс.рублей</t>
  </si>
  <si>
    <t>19=17×18</t>
  </si>
  <si>
    <t>Плановый пробег по муниципальным маршрутам по регулируемым тарифам, тыс. км</t>
  </si>
  <si>
    <t>Нормативные расходы на питание школьников</t>
  </si>
  <si>
    <t>12а=11×12</t>
  </si>
  <si>
    <t>9а</t>
  </si>
  <si>
    <t>9б</t>
  </si>
  <si>
    <r>
      <t>10=2</t>
    </r>
    <r>
      <rPr>
        <sz val="9"/>
        <rFont val="Calibri"/>
        <family val="2"/>
        <charset val="204"/>
      </rPr>
      <t>×</t>
    </r>
    <r>
      <rPr>
        <i/>
        <sz val="9"/>
        <rFont val="Times New Roman Cyr"/>
        <family val="1"/>
        <charset val="204"/>
      </rPr>
      <t>6×9+3×7×9а+4×8×9б</t>
    </r>
  </si>
  <si>
    <t>Количество окон для приема посетителей МФЦ, шт. (норматив 1 окно на 5,0 тыс.чел., но не менее 5 окон)</t>
  </si>
  <si>
    <t>15а=5×14+13×15</t>
  </si>
  <si>
    <t>16=(5×6+7×8)+(5×6+7×8+9)×10+11×12+5×14+13×15</t>
  </si>
  <si>
    <t>Количество школьных автобусов, оборудованных системой ГЛОНАСС, шт.</t>
  </si>
  <si>
    <t>22=20×21</t>
  </si>
  <si>
    <t>23а</t>
  </si>
  <si>
    <t>23б</t>
  </si>
  <si>
    <t>27=25×26</t>
  </si>
  <si>
    <t>29=1×28</t>
  </si>
  <si>
    <t>32=1×30+1×31</t>
  </si>
  <si>
    <t>43=1×42</t>
  </si>
  <si>
    <t>Прогноз поступлений налога</t>
  </si>
  <si>
    <t>25=23×24</t>
  </si>
  <si>
    <t>26=10+13+22+25</t>
  </si>
  <si>
    <t>Налог, взимаемый в связи с применением патентной системы налогообложения</t>
  </si>
  <si>
    <t>Численность лиц, занимающихся в ДЮСШ и СДЮСШОР по дополнительным общеразвивающим программам в области физической культуры и спорта, чел.</t>
  </si>
  <si>
    <t>Численность лиц, проходящих спортивную подготовку, чел.</t>
  </si>
  <si>
    <t>Коэффициент расходов на осуществление спортивной подготовки</t>
  </si>
  <si>
    <t>37=(33+34)×35+34×35×36</t>
  </si>
  <si>
    <t>39=1×38</t>
  </si>
  <si>
    <t>41=1×40</t>
  </si>
  <si>
    <t>46=44×45</t>
  </si>
  <si>
    <t>48=1×47</t>
  </si>
  <si>
    <t>50=1×49</t>
  </si>
  <si>
    <t>52=1×51</t>
  </si>
  <si>
    <t>55=53×54</t>
  </si>
  <si>
    <t>59=1×58</t>
  </si>
  <si>
    <t>62=60×61</t>
  </si>
  <si>
    <t>63=сумма расходов</t>
  </si>
  <si>
    <t>64=63/1</t>
  </si>
  <si>
    <t>Численность обучающихся в  общеобразовательных организациях, чел.</t>
  </si>
  <si>
    <t>Численность детей дошкольного возраста общеобразовательных организаций, чел.</t>
  </si>
  <si>
    <t>Численность обучающихся в общеобразовательных организациях из малообеспеченных и многодетных семей, чел.</t>
  </si>
  <si>
    <t xml:space="preserve"> Норматив расходов на 1 воспитанника образовательных организаций, реализующих основную программу дошкольного образования, (без учета расходов на 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организациях), тыс.рублей</t>
  </si>
  <si>
    <t>Норматив расходов на одного обучающегося в общеобразовательных организациях (без учета расходов на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 в части реализации государственного стандарта общего образования), тыс.рублей</t>
  </si>
  <si>
    <t>Расходы на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 в части реализации государственного стандарта общего образования, тыс.рублей</t>
  </si>
  <si>
    <t>Коэффициент расходов на внешкольное образование (% от расходов на обшеобр. школы)</t>
  </si>
  <si>
    <t>Норматив расходов на содержание одного школьного автобуса, оборудованного системой ГЛОНАСС, тыс. рублей</t>
  </si>
  <si>
    <t>Норматив расходов на дополнительное финансирование мероприятий по организации питания школьников в общеобразовательных организациях, тыс. рублей</t>
  </si>
  <si>
    <t>Норматив расходов на дополнительное финансирование мероприятий по организации питания школьников в общеобразовательных организациях муниципальных образований из малообеспеченных и многодетных семей, тыс. рублей</t>
  </si>
  <si>
    <t>Норматив расходов на содержание одной штатной единицы хозперсонала по обслуживанию муниципальных общеобразовательных организаций, тыс. рублей</t>
  </si>
  <si>
    <t>Численность учащихся музыкальных, художественных школ и школ искусств, чел.</t>
  </si>
  <si>
    <t xml:space="preserve">  Норматив расходов на одного учащегося музыкальных, художественных школ и школ искусств , тыс.рублей</t>
  </si>
  <si>
    <t>Норматив расходов на финансовое обеспечение деятельности органов местного самоуправления, тыс.рублей</t>
  </si>
  <si>
    <t>Норматив расходов на финансовое обеспечение деятельности органов местного самоуправления поселения, являющегося административным центром муниципального района, тыс.рублей</t>
  </si>
  <si>
    <t>Нормативные расходы на организацию отдыха детей в каникулярное время, тыс.рублей</t>
  </si>
  <si>
    <t>Норматив расходов на организацию отдыха детей в каникулярное время на одного участника лагерей с дневным пребыванием на базе учреждений образования, тыс.рублей</t>
  </si>
  <si>
    <t>Норматив расходов на создание условий для обеспечения услугами по организации досуга и услугами организаций культуры, организацию библиотечного обслуживания, тыс.рублей</t>
  </si>
  <si>
    <t>Нормативные расходы на создание условий для обеспечения услугами по организации досуга и услугами организаций культуры, организацию библиотечного обслуживания, тыс.рублей</t>
  </si>
  <si>
    <t>Норматив расходов на организацию проведения официальных физкультурно-оздоровительных и спортивных мероприятий, тыс.рублей</t>
  </si>
  <si>
    <t>Норматив расходов на содержание и организацию работы спортивных сооружений, тыс.рублей</t>
  </si>
  <si>
    <t>Нормативные расходы на обеспечение условий для развития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мероприятий, тыс.рублей</t>
  </si>
  <si>
    <t>Нормативные расходы на организации дополнительного образования детей, осуществляющие деятельность в области физической культуры и спорта, а также организации, осуществляющие спортивную подготовку, тыс.рублей</t>
  </si>
  <si>
    <t>Норматив расходов на 1 занимающегося в ДЮСШ и СДЮСШОР по дополнительным общеразвивающим программам в области физической культуры и спорта, тыс.рублей</t>
  </si>
  <si>
    <t>Норматив расходов на организацию и осуществление мероприятий по работе с детьми и молодежью, тыс.рублей</t>
  </si>
  <si>
    <t>Нормативные расходы на на организацию и осуществление мероприятий по работе с детьми и молодежью, тыс.рублей</t>
  </si>
  <si>
    <t>Норматив расходов на организацию мероприятий по охране окружающей среды, тыс.рублей</t>
  </si>
  <si>
    <t>Нормативные расходы на организацию мероприятий по охране окружающей среды, тыс.рублей</t>
  </si>
  <si>
    <t>Норматив расходов на создание условий для развития сельхозпроизводства и расширения рынка сельхозпродукции, сырья и продовольствия, тыс.рублей</t>
  </si>
  <si>
    <t>Нормативные расходы на создание условий для развития сельхозпроизводства и расширения рынка сельхозпродукции, сырья и продовольствия, тыс.рублей</t>
  </si>
  <si>
    <t>Норматив расходов на организацию и осуществление мероприятий по мобилизационной подготовке муниципальных организаций и учреждений, тыс.рублей</t>
  </si>
  <si>
    <t>Численность муниципальных организаций и учреждений, шт.</t>
  </si>
  <si>
    <t>Нормативные расходы на организацию и осуществление мероприятий по мобилизационной подготовке муниципальных организаций и учреждений, тыс.рублей</t>
  </si>
  <si>
    <t>Норматив расходов на участие в предупреждении и ликвидации последствий чрезвычайных ситуаций, тыс.рублей</t>
  </si>
  <si>
    <t>Нормативные расходы для участия в предупреждении и ликвидации последствий чрезвычайных ситуаций, тыс.рублей</t>
  </si>
  <si>
    <t>Норматив расходов на осуществление мероприятий по обеспечению безопасности людей на водных объектах, охране их жизни и здоровья, тыс.рублей</t>
  </si>
  <si>
    <t>Нормативные расходы на осуществление мероприятий по обеспечению безопасности людей на водных объектах, охране их жизни и здоровья, тыс.рублей</t>
  </si>
  <si>
    <t>Нормативные расходы на финансовое обеспечение деятельности МФЦ, тыс.рублей</t>
  </si>
  <si>
    <t>Норматив расходов на финансовое обеспечение единой дежурно-диспетчерской службы с учетом содержания и эксплуатации муниципального сегмента Системы-112, тыс.рублей</t>
  </si>
  <si>
    <t>Нормативные расходы на финансовое обеспечение единой дежурно-диспетчерской службы с учетом содержания и эксплуатации муниципального сегмента Системы-112, тыс.рублей</t>
  </si>
  <si>
    <t>Норматив расходов на создание, содержание и организацию деятельности аварийно-спасательных служб и (или) аварийно-спасательных формирований на территории муниципальных образований, тыс.рублей</t>
  </si>
  <si>
    <t>Нормативные расходы на создание, содержание и организацию деятельности аварийно-спасательных служб и (или) аварийно-спасательных формирований на территории муниципальных образований, тыс.рублей</t>
  </si>
  <si>
    <t>Норматив расходов на организацию транспортного обслуживания населения по муниципальным маршрутам регулярных перевозок по регулируемым тарифам, рублей</t>
  </si>
  <si>
    <t>Нормативные расходы на организацию транспортного обслуживания населения по муниципальным маршрутам регулярных перевозок по регулируемым тарифам, тыс.рублей</t>
  </si>
  <si>
    <t>Численность детей, посещающих дошкольные образовательные организации, чел.</t>
  </si>
  <si>
    <t>Количество штатных единиц в хозяйственно-эксплуатационных группах по обслуживанию муниципальных образовательных организаций, шт.ед.</t>
  </si>
  <si>
    <t>Численность постоянного населения поселения, являющегося административным центром муниципального района, чел.</t>
  </si>
  <si>
    <t>ВСЕГО нормативных РАСХОДОВ 2022 года, тыс. рублей</t>
  </si>
  <si>
    <t>Нормативные расходы на содержание школьных автобусов, оборудованных системой ГЛОНАСС, тыс. рублей</t>
  </si>
  <si>
    <t xml:space="preserve">Новозыбковский городской округ </t>
  </si>
  <si>
    <t xml:space="preserve">Сельцовский городской округ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</si>
  <si>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</si>
  <si>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</si>
  <si>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</si>
  <si>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</si>
  <si>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</si>
  <si>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</si>
  <si>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</si>
  <si>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</si>
  <si>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</si>
  <si>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</si>
  <si>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</si>
  <si>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</si>
  <si>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</si>
  <si>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</si>
  <si>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</si>
  <si>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</si>
  <si>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</si>
  <si>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</si>
  <si>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</si>
  <si>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</si>
  <si>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</si>
  <si>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</si>
  <si>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</si>
  <si>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</si>
  <si>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Наименование и статус муниципального образования Брянской области / показатель</t>
  </si>
  <si>
    <t>Городской округ город Брянск</t>
  </si>
  <si>
    <t>Городской округ город Клинцы</t>
  </si>
  <si>
    <t xml:space="preserve">Городской округ город Фокино </t>
  </si>
  <si>
    <t>Часть средств на выравнивание бюджетной обеспеченности, заменяемая дополнительным нормативом отчислений от НДФЛ по патенту</t>
  </si>
  <si>
    <t>Дополнительный   норматив отчислений от НДФЛ по патенту в закон об областном бюджете</t>
  </si>
  <si>
    <t>Часть средств на выравнивание бюджетной обеспеченности, заменяемая дополнительным нормативом отчислений от НДФЛ, включая НДФЛ по патенту</t>
  </si>
  <si>
    <t xml:space="preserve">
Часть средств на выравнивание бюджетной обеспеченности, заменяемая дополнительным нормативом отчислений от НДФЛ, за исключением НДФЛ по патенту </t>
  </si>
  <si>
    <t>Расчетные дополнительные нормативы отчислений от НДФЛ, за исключением НДФЛ по патенту, в закон об областном бюджете</t>
  </si>
  <si>
    <t>Максимально возможная сумма НДФЛ, за исключением НДФЛ по патенту, по дополнительным нормативам отчислений</t>
  </si>
  <si>
    <t>Контингент НДФЛ, за исключением НДФЛ по патенту, использованный в прогнозе областного бюджета [15% по БК РФ]</t>
  </si>
  <si>
    <t>Дополнительный   норматив отчислений от НДФЛ, за исключением НДФЛ по патенту, на 2019 год</t>
  </si>
  <si>
    <t>Дополнительный   норматив отчислений от НДФЛ, за исключением НДФЛ по патенту, на 2020 год</t>
  </si>
  <si>
    <t>Дополнительный   норматив отчислений от НДФЛ, за исключением НДФЛ по патенту, на 2021 год</t>
  </si>
  <si>
    <t>Дополнительный   норматив отчислений от НДФЛ, за исключением НДФЛ по патенту, на 2022 год</t>
  </si>
  <si>
    <t>24=1×23+0,75× ×23а×23б</t>
  </si>
  <si>
    <t>65=(63/1)/ /(63общ/1общ)</t>
  </si>
  <si>
    <t>Жуковский муниципальный округ</t>
  </si>
  <si>
    <t>Стародубский муниципальный округ</t>
  </si>
  <si>
    <t>Прогноз ФОТ муниципального округа, городского округа</t>
  </si>
  <si>
    <t>Норматив отчислений в местный бюджет для муниципального округа, городского округа</t>
  </si>
  <si>
    <t>Прогноз налоговой базы муниципального округа, городского округа</t>
  </si>
  <si>
    <t>27=(26/1)/(26общ/1общ)</t>
  </si>
  <si>
    <t>14=11+12+13</t>
  </si>
  <si>
    <t>19=(11×15+12×16+13×17)×18</t>
  </si>
  <si>
    <t>26=10+19+22+25</t>
  </si>
  <si>
    <t>Численность постоянного населения на 01.01.2020, чел.</t>
  </si>
  <si>
    <t>Норматив расходов на организацию и осуществление мероприятий по гражданской обороне, защите населения и территории муниципального района (муниципального округа, городского округа) от чрезвычайных ситуаций природного и техногенного характера, тыс.рублей</t>
  </si>
  <si>
    <t>Нормативные расходы на организацию и осуществление мероприятий по гражданской обороне, защите населения и территории муниципального района (муниципального округа, городского округа) от чрезвычайных ситуаций природного и техногенного характера, тыс.рублей</t>
  </si>
  <si>
    <t>Норматив расходов муниципальных районов (муниципальных округов, городских округов) на финансовое обеспечение деятельности МФЦ, тыс.рублей</t>
  </si>
  <si>
    <t>6,973/9,640/9,640</t>
  </si>
  <si>
    <t>0,16/0,16/0,14</t>
  </si>
  <si>
    <t>Численность участников лагерей с дневным пребыванием на базе учреждений образования, чел.</t>
  </si>
  <si>
    <t>1,098/1,538/1,538</t>
  </si>
  <si>
    <t>0,0158/0,0158/0,0048</t>
  </si>
  <si>
    <t>29,133/29,133/23,927</t>
  </si>
  <si>
    <t>0,00315/0,00315/0,00165</t>
  </si>
  <si>
    <t>0,0517/0,0517/0,0628</t>
  </si>
  <si>
    <t>0,0015/0,0015/0,0027</t>
  </si>
  <si>
    <t>5119,406/4468,734/3384,988</t>
  </si>
  <si>
    <t>16,3/5,4/2,7/8,2/8,7</t>
  </si>
  <si>
    <t>0,0028/0,02639/0,02639</t>
  </si>
  <si>
    <r>
      <t>7=К</t>
    </r>
    <r>
      <rPr>
        <sz val="9"/>
        <rFont val="Calibri"/>
        <family val="2"/>
        <charset val="204"/>
      </rPr>
      <t>×</t>
    </r>
    <r>
      <rPr>
        <i/>
        <sz val="9"/>
        <rFont val="Times New Roman Cyr"/>
        <family val="1"/>
        <charset val="204"/>
      </rPr>
      <t>(К-6)×3</t>
    </r>
    <r>
      <rPr>
        <sz val="9"/>
        <rFont val="Calibri"/>
        <family val="2"/>
        <charset val="204"/>
      </rPr>
      <t>×</t>
    </r>
    <r>
      <rPr>
        <i/>
        <sz val="9"/>
        <rFont val="Times New Roman Cyr"/>
        <family val="1"/>
        <charset val="204"/>
      </rPr>
      <t>1</t>
    </r>
  </si>
  <si>
    <r>
      <t>10=6+9/(1</t>
    </r>
    <r>
      <rPr>
        <i/>
        <sz val="9"/>
        <rFont val="Calibri"/>
        <family val="2"/>
        <charset val="204"/>
      </rPr>
      <t>×</t>
    </r>
    <r>
      <rPr>
        <i/>
        <sz val="9"/>
        <rFont val="Times New Roman Cyr"/>
        <family val="1"/>
        <charset val="204"/>
      </rPr>
      <t>3</t>
    </r>
    <r>
      <rPr>
        <i/>
        <sz val="9"/>
        <rFont val="Calibri"/>
        <family val="2"/>
        <charset val="204"/>
      </rPr>
      <t>×К)</t>
    </r>
  </si>
  <si>
    <r>
      <t>12=6+13/(1</t>
    </r>
    <r>
      <rPr>
        <i/>
        <sz val="9"/>
        <rFont val="Calibri"/>
        <family val="2"/>
        <charset val="204"/>
      </rPr>
      <t>×</t>
    </r>
    <r>
      <rPr>
        <i/>
        <sz val="9"/>
        <rFont val="Times New Roman Cyr"/>
        <family val="1"/>
        <charset val="204"/>
      </rPr>
      <t>3</t>
    </r>
    <r>
      <rPr>
        <i/>
        <sz val="9"/>
        <rFont val="Calibri"/>
        <family val="2"/>
        <charset val="204"/>
      </rPr>
      <t>×К)</t>
    </r>
  </si>
  <si>
    <t>Расчетный уровень реальной бюджетной обеспеченности (до распределения общего объема дотаций)</t>
  </si>
  <si>
    <t>Первая часть дотаций</t>
  </si>
  <si>
    <t>Вторая часть дотаций</t>
  </si>
  <si>
    <t>Расчетный уровень бюджетной обеспеченности налоговым потенциалом и первой частью дотации</t>
  </si>
  <si>
    <t>Расчетный уровень бюджетной обеспеченности налоговым потенциалом, первой и второй частями дотаций</t>
  </si>
  <si>
    <t xml:space="preserve">Сумма первой и второй части дотаций на выравнивание бюджетной обеспеченности </t>
  </si>
  <si>
    <t>Расчетный объем нецелевых ресурсов с учетом налогового потенциала, первой и второй частей дотаций</t>
  </si>
  <si>
    <r>
      <t>9=%</t>
    </r>
    <r>
      <rPr>
        <sz val="9"/>
        <rFont val="Calibri"/>
        <family val="2"/>
        <charset val="204"/>
      </rPr>
      <t>×</t>
    </r>
    <r>
      <rPr>
        <i/>
        <sz val="9"/>
        <rFont val="Calibri"/>
        <family val="2"/>
        <charset val="204"/>
      </rPr>
      <t>Дот</t>
    </r>
    <r>
      <rPr>
        <i/>
        <sz val="8"/>
        <rFont val="Times New Roman Cyr"/>
        <charset val="204"/>
      </rPr>
      <t>×</t>
    </r>
    <r>
      <rPr>
        <i/>
        <sz val="9"/>
        <rFont val="Times New Roman Cyr"/>
        <family val="1"/>
        <charset val="204"/>
      </rPr>
      <t>8</t>
    </r>
  </si>
  <si>
    <r>
      <t>11=%×Дот</t>
    </r>
    <r>
      <rPr>
        <i/>
        <sz val="8"/>
        <rFont val="Times New Roman"/>
        <family val="1"/>
        <charset val="204"/>
      </rPr>
      <t>×</t>
    </r>
    <r>
      <rPr>
        <i/>
        <sz val="9"/>
        <rFont val="Times New Roman"/>
        <family val="1"/>
        <charset val="204"/>
      </rPr>
      <t>3×1/1общ</t>
    </r>
  </si>
  <si>
    <t>Третья часть дотаций</t>
  </si>
  <si>
    <t>Отрицательное отклонение дотации на 2021 год от дотации на 2021 год, утвержденной законом об областном бюджете на 2020-2022 годы</t>
  </si>
  <si>
    <t>Объем дотации на 2021 год, утвержденной в законе об областном бюджете на 2020-2022 годы</t>
  </si>
  <si>
    <t>ВСЕГО нормативных РАСХОДОВ 2021 года, тыс. рублей</t>
  </si>
  <si>
    <t>0,003/0,003/0,002</t>
  </si>
  <si>
    <t>7=К×(К-6)×3×1</t>
  </si>
  <si>
    <t>9=%×Дот×8</t>
  </si>
  <si>
    <t>10=6+9/(1×3×К)</t>
  </si>
  <si>
    <t>11=%×Дот×3×1/1общ</t>
  </si>
  <si>
    <t>12=6+13/(1×3×К)</t>
  </si>
  <si>
    <t>Объем дотации на 2022 год, утвержденной в законе об областном бюджете на 2020-2022 годы</t>
  </si>
  <si>
    <t>Отрицательное отклонение дотации на 2022 год от дотации на 2022 год, утвержденной законом об областном бюджете на 2020-2022 годы</t>
  </si>
  <si>
    <t>Распределение общего объема дотаций на выравнивание бюджетной обеспеченности  на 2021 год</t>
  </si>
  <si>
    <t>Распределение общего объема дотаций на выравнивание бюджетной обеспеченности  на 2022 год</t>
  </si>
  <si>
    <t>ВСЕГО нормативных РАСХОДОВ 2023 года, тыс. рублей</t>
  </si>
  <si>
    <t>14=5+9+11+13</t>
  </si>
  <si>
    <t>Распределение общего объема дотаций на выравнивание бюджетной обеспеченности  на 2023 год</t>
  </si>
  <si>
    <t>ВСЕГО</t>
  </si>
  <si>
    <t>Сумма дотации на выравнивание бюджетной обеспеченности на 2022 год в закон об областном бюджете</t>
  </si>
  <si>
    <t>Сумма дотации на выравнивание бюджетной обеспеченности на 2021 год в закон об областном бюджете</t>
  </si>
  <si>
    <t>Расчетный уровень бюджетной обеспеченности налоговым потенциалом, первой, второй и третьей частями дотаций</t>
  </si>
  <si>
    <t>Дополнительный норматив отчислений от НДФЛ, за исключением НДФЛ по патенту, на 2023 год</t>
  </si>
  <si>
    <t>Дополнительный норматив отчислений от НДФЛ, за исключением НДФЛ по патенту, на 2021 год</t>
  </si>
  <si>
    <t>Общий объём дотаций</t>
  </si>
  <si>
    <t>Сумма к распределению</t>
  </si>
  <si>
    <t>Нераспределенный резерв (20%)</t>
  </si>
  <si>
    <t>Расчетный объем нецелевых ресурсов с учетом налогового потенциала, первой, второй и третьей частей дотаций</t>
  </si>
  <si>
    <t>17=15×16</t>
  </si>
  <si>
    <t>22=18×21</t>
  </si>
  <si>
    <t>24=23/18×100%</t>
  </si>
  <si>
    <t>25=17+23</t>
  </si>
  <si>
    <t>26=(13-25)</t>
  </si>
  <si>
    <t>27=25+26</t>
  </si>
  <si>
    <t>16=15</t>
  </si>
  <si>
    <t>17=6+18/(1×3×К)</t>
  </si>
  <si>
    <t>19=5+9+11+16</t>
  </si>
  <si>
    <t>27=23×26</t>
  </si>
  <si>
    <t>29=28/23×100%</t>
  </si>
  <si>
    <t>30=22+28</t>
  </si>
  <si>
    <t>31=18-30</t>
  </si>
  <si>
    <t>15=14-13</t>
  </si>
  <si>
    <t>18=9+11+16</t>
  </si>
  <si>
    <t>32=18</t>
  </si>
  <si>
    <t>Доля налога в оценке ФОТ муниципального округа, городского округа (2020 год)</t>
  </si>
  <si>
    <t>Доля налога в оценке ФОТ городских поселений (2020 год)</t>
  </si>
  <si>
    <t>Доля налога в оценке ФОТ сельских поселений (2020 год)</t>
  </si>
  <si>
    <t>Единица измерения: тыс.рублей</t>
  </si>
  <si>
    <t xml:space="preserve">Сумма дотации на выравнивание бюджетной обеспеченности на 2023 год в закон об областном бюджете </t>
  </si>
  <si>
    <t>Контингент НДФЛ с доходов, полученных физическими лицами, являющимися иностранными гражданами, осуществляющими трудовую деятельность на основании патента</t>
  </si>
  <si>
    <t xml:space="preserve">Сумма первой, второй и третьей частей дотаций на выравнивание бюджетной обеспеченности </t>
  </si>
  <si>
    <t xml:space="preserve">Сумма первой и второй частей дотаций на выравнивание бюджетной обеспеченности </t>
  </si>
  <si>
    <t>Единый налог на вмененный доход для отдельных видов деятельности</t>
  </si>
  <si>
    <t>354,624/428,774/ 451,341/498,623/ 520,116/566,324</t>
  </si>
  <si>
    <t>5119,406/4468,734/ 3384,988</t>
  </si>
  <si>
    <t>65=(63/1)/(63общ/1общ)</t>
  </si>
  <si>
    <t>27=(26/1)/ (26общ/1общ)</t>
  </si>
  <si>
    <t>Прогноз налоговой базы муници-пального округа, городского округа</t>
  </si>
  <si>
    <t>Норматив отчислений в местный бюджет для муници-пального округа, городского округа</t>
  </si>
  <si>
    <t>0,00315/0,00315/ 0,00165</t>
  </si>
  <si>
    <t>0,00280/0,02639/0,02639</t>
  </si>
  <si>
    <t>РАСЧЕТ РАСПРЕДЕЛЕНИЯ ДОТАЦИЙ НА ВЫРАВНИВАНИЕ БЮДЖЕТНОЙ ОБЕСПЕЧЕННОСТИ 
МУНИЦИПАЛЬНЫХ РАЙОНОВ (МУНИЦИПАЛЬНЫХ ОКРУГОВ, ГОРОДСКИХ ОКРУГОВ) НА 2021 ГОД*</t>
  </si>
  <si>
    <t>* Расчет произведен в соответствии с Порядком и методикой распределения дотаций на выравнивание бюджетной обеспеченности муниципальных районов (муниципальных округов, городских округов), в том числе порядком расчета и установления заменяющих указанные дотации (или их часть) дополнительных нормативов отчислений от налога на доходы физических лиц в местные бюджеты, утвержденным Приложением 1 к Закону Брянской области «О межбюджетных отношениях в Брянской области» от 02.10.2016 №89 (в редакции Закона Брянской области от 26.10.2020 №77-З)</t>
  </si>
  <si>
    <t>РАСЧЕТ индекса бюджетных расходов на 2023 год*</t>
  </si>
  <si>
    <t>РАСЧЕТ индекса налогового потенциала на 2023 год*</t>
  </si>
  <si>
    <t>РАСЧЕТ РАСПРЕДЕЛЕНИЯ ДОТАЦИЙ НА ВЫРАВНИВАНИЕ БЮДЖЕТНОЙ ОБЕСПЕЧЕННОСТИ 
МУНИЦИПАЛЬНЫХ РАЙОНОВ (МУНИЦИПАЛЬНЫХ ОКРУГОВ, ГОРОДСКИХ ОКРУГОВ) НА 2023 ГОД*</t>
  </si>
  <si>
    <t>РАСЧЕТ индекса бюджетных расходов на 2022 год*</t>
  </si>
  <si>
    <t>РАСЧЕТ индекса налогового потенциала на 2022 год*</t>
  </si>
  <si>
    <t>РАСЧЕТ РАСПРЕДЕЛЕНИЯ ДОТАЦИЙ НА ВЫРАВНИВАНИЕ БЮДЖЕТНОЙ ОБЕСПЕЧЕННОСТИ 
МУНИЦИПАЛЬНЫХ РАЙОНОВ (МУНИЦИПАЛЬНЫХ ОКРУГОВ, ГОРОДСКИХ ОКРУГОВ) НА 2022 ГОД*</t>
  </si>
  <si>
    <t>РАСЧЕТ индекса бюджетных расходов на 2021  год*</t>
  </si>
  <si>
    <t>РАСЧЕТ индекса налогового потенциала на 2021 год*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</si>
</sst>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-* #,##0.00_р_._-;\-* #,##0.00_р_._-;_-* &quot;-&quot;??_р_._-;_-@_-"/>
    <numFmt numFmtId="165" formatCode="0.000"/>
    <numFmt numFmtId="166" formatCode="0.0000"/>
    <numFmt numFmtId="167" formatCode="0.0%"/>
    <numFmt numFmtId="168" formatCode="#,##0_ ;[Red]\-#,##0\ "/>
    <numFmt numFmtId="169" formatCode="#,##0.0_ ;[Red]\-#,##0.0\ "/>
    <numFmt numFmtId="170" formatCode="#,##0.000_ ;[Red]\-#,##0.000\ "/>
    <numFmt numFmtId="171" formatCode="#,##0.0000_ ;[Red]\-#,##0.0000\ "/>
    <numFmt numFmtId="172" formatCode="#,##0.00000_ ;[Red]\-#,##0.00000\ "/>
    <numFmt numFmtId="173" formatCode="#,##0.0"/>
    <numFmt numFmtId="174" formatCode="_-* #,##0_р_._-;\-* #,##0_р_._-;_-* &quot;-&quot;??_р_._-;_-@_-"/>
    <numFmt numFmtId="175" formatCode="#,##0.00_ ;[Red]\-#,##0.00\ "/>
    <numFmt numFmtId="176" formatCode="0.0"/>
    <numFmt numFmtId="177" formatCode="#,##0.000"/>
    <numFmt numFmtId="178" formatCode="0.000%"/>
    <numFmt numFmtId="179" formatCode="0.00000"/>
    <numFmt numFmtId="180" formatCode="0.000000000"/>
    <numFmt numFmtId="181" formatCode="#,##0.0000000"/>
    <numFmt numFmtId="182" formatCode="0.000000%"/>
  </numFmts>
  <fonts count="64" x14ac:knownFonts="1">
    <font>
      <sz val="10"/>
      <name val="Times New Roman Cyr"/>
    </font>
    <font>
      <sz val="10"/>
      <name val="Times New Roman Cyr"/>
    </font>
    <font>
      <sz val="9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9"/>
      <name val="Times New Roman Cyr"/>
      <family val="1"/>
      <charset val="204"/>
    </font>
    <font>
      <i/>
      <sz val="10"/>
      <name val="Times New Roman Cyr"/>
      <charset val="204"/>
    </font>
    <font>
      <b/>
      <sz val="12"/>
      <name val="Garamond"/>
      <family val="1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10"/>
      <name val="Times New Roman Cyr"/>
      <charset val="204"/>
    </font>
    <font>
      <i/>
      <sz val="8"/>
      <name val="Times New Roman Cyr"/>
      <charset val="204"/>
    </font>
    <font>
      <i/>
      <u/>
      <sz val="10"/>
      <name val="Times New Roman Cyr"/>
      <charset val="204"/>
    </font>
    <font>
      <b/>
      <u/>
      <sz val="10"/>
      <name val="Times New Roman CYR"/>
      <charset val="204"/>
    </font>
    <font>
      <i/>
      <sz val="10"/>
      <name val="Times New Roman Cyr"/>
      <family val="1"/>
      <charset val="204"/>
    </font>
    <font>
      <b/>
      <sz val="14"/>
      <name val="Garamond"/>
      <family val="1"/>
      <charset val="204"/>
    </font>
    <font>
      <i/>
      <sz val="10"/>
      <color indexed="58"/>
      <name val="Times New Roman Cyr"/>
      <charset val="204"/>
    </font>
    <font>
      <b/>
      <i/>
      <sz val="11"/>
      <color indexed="56"/>
      <name val="Times New Roman Cyr"/>
      <family val="1"/>
      <charset val="204"/>
    </font>
    <font>
      <i/>
      <sz val="9"/>
      <color indexed="56"/>
      <name val="Times New Roman Cyr"/>
      <family val="1"/>
      <charset val="204"/>
    </font>
    <font>
      <b/>
      <sz val="9"/>
      <name val="Arial"/>
      <family val="2"/>
      <charset val="204"/>
    </font>
    <font>
      <sz val="12"/>
      <name val="Times New Roman Cyr"/>
      <family val="1"/>
      <charset val="204"/>
    </font>
    <font>
      <sz val="12"/>
      <color indexed="48"/>
      <name val="Times New Roman Cyr"/>
      <family val="1"/>
      <charset val="204"/>
    </font>
    <font>
      <b/>
      <sz val="12"/>
      <color indexed="59"/>
      <name val="Times New Roman Cyr"/>
      <family val="1"/>
      <charset val="204"/>
    </font>
    <font>
      <i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b/>
      <sz val="13"/>
      <name val="Times New Roman Cyr"/>
      <family val="1"/>
      <charset val="204"/>
    </font>
    <font>
      <b/>
      <sz val="13"/>
      <color indexed="59"/>
      <name val="Times New Roman Cyr"/>
      <family val="1"/>
      <charset val="204"/>
    </font>
    <font>
      <sz val="8"/>
      <name val="Times New Roman Cyr"/>
    </font>
    <font>
      <b/>
      <sz val="11"/>
      <name val="Garamond"/>
      <family val="1"/>
      <charset val="204"/>
    </font>
    <font>
      <b/>
      <sz val="12"/>
      <name val="Times New Roman CYR"/>
      <charset val="204"/>
    </font>
    <font>
      <b/>
      <sz val="13"/>
      <name val="Times New Roman Cyr"/>
      <charset val="204"/>
    </font>
    <font>
      <sz val="9"/>
      <name val="Calibri"/>
      <family val="2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3"/>
      <name val="Times New Roman Cyr"/>
      <charset val="204"/>
    </font>
    <font>
      <i/>
      <sz val="9"/>
      <name val="Times New Roman Cyr"/>
      <charset val="204"/>
    </font>
    <font>
      <b/>
      <i/>
      <sz val="12"/>
      <name val="Times New Roman Cyr"/>
      <charset val="204"/>
    </font>
    <font>
      <b/>
      <sz val="13"/>
      <color indexed="59"/>
      <name val="Times New Roman Cyr"/>
      <charset val="204"/>
    </font>
    <font>
      <i/>
      <sz val="9"/>
      <name val="Calibri"/>
      <family val="2"/>
      <charset val="204"/>
    </font>
    <font>
      <sz val="9"/>
      <name val="Times New Roman Cyr"/>
      <charset val="204"/>
    </font>
    <font>
      <b/>
      <sz val="14"/>
      <name val="Times New Roman Cyr"/>
      <charset val="204"/>
    </font>
    <font>
      <i/>
      <sz val="10"/>
      <color rgb="FFFF0000"/>
      <name val="Times New Roman Cyr"/>
      <charset val="204"/>
    </font>
    <font>
      <sz val="14"/>
      <name val="Times New Roman"/>
      <family val="1"/>
      <charset val="204"/>
    </font>
    <font>
      <sz val="12"/>
      <color theme="1"/>
      <name val="Times New Roman Cyr"/>
      <charset val="204"/>
    </font>
    <font>
      <b/>
      <sz val="12"/>
      <color theme="1"/>
      <name val="Times New Roman Cyr"/>
      <charset val="204"/>
    </font>
    <font>
      <i/>
      <sz val="12"/>
      <color theme="1"/>
      <name val="Times New Roman Cyr"/>
      <charset val="204"/>
    </font>
    <font>
      <b/>
      <i/>
      <sz val="12"/>
      <color theme="1"/>
      <name val="Times New Roman Cyr"/>
      <charset val="204"/>
    </font>
    <font>
      <sz val="12"/>
      <name val="Times New Roman Cyr"/>
      <charset val="204"/>
    </font>
    <font>
      <sz val="12"/>
      <color rgb="FF0070C0"/>
      <name val="Times New Roman Cyr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010000"/>
      <name val="Times New Roman Cyr"/>
      <charset val="204"/>
    </font>
    <font>
      <sz val="12"/>
      <color theme="1"/>
      <name val="Times New Roman Cyr"/>
      <family val="1"/>
      <charset val="204"/>
    </font>
    <font>
      <b/>
      <sz val="12"/>
      <color rgb="FFFF0000"/>
      <name val="Times New Roman Cyr"/>
      <family val="1"/>
      <charset val="204"/>
    </font>
    <font>
      <b/>
      <sz val="10"/>
      <color rgb="FFFF0000"/>
      <name val="Times New Roman Cyr"/>
      <charset val="204"/>
    </font>
    <font>
      <b/>
      <sz val="13"/>
      <color rgb="FFFF0000"/>
      <name val="Times New Roman Cyr"/>
      <charset val="204"/>
    </font>
    <font>
      <sz val="10"/>
      <color rgb="FFFF0000"/>
      <name val="Times New Roman Cyr"/>
      <charset val="204"/>
    </font>
    <font>
      <b/>
      <sz val="18"/>
      <color rgb="FFFF0000"/>
      <name val="Times New Roman Cyr"/>
      <charset val="204"/>
    </font>
    <font>
      <b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9F3FB"/>
        <bgColor rgb="FF000000"/>
      </patternFill>
    </fill>
    <fill>
      <patternFill patternType="solid">
        <fgColor rgb="FFEBFCE4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9" fontId="24" fillId="0" borderId="1" applyNumberFormat="0">
      <alignment horizontal="center" vertical="center" wrapText="1"/>
    </xf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0">
    <xf numFmtId="0" fontId="0" fillId="0" borderId="0" xfId="0"/>
    <xf numFmtId="0" fontId="3" fillId="0" borderId="0" xfId="2"/>
    <xf numFmtId="0" fontId="3" fillId="0" borderId="0" xfId="2" applyBorder="1"/>
    <xf numFmtId="0" fontId="7" fillId="0" borderId="0" xfId="2" applyFont="1"/>
    <xf numFmtId="0" fontId="3" fillId="0" borderId="0" xfId="2" applyFont="1" applyBorder="1"/>
    <xf numFmtId="168" fontId="3" fillId="0" borderId="0" xfId="2" applyNumberFormat="1"/>
    <xf numFmtId="0" fontId="3" fillId="0" borderId="0" xfId="2" applyFont="1"/>
    <xf numFmtId="0" fontId="17" fillId="0" borderId="0" xfId="2" applyFont="1"/>
    <xf numFmtId="0" fontId="18" fillId="0" borderId="0" xfId="2" applyFont="1"/>
    <xf numFmtId="0" fontId="3" fillId="0" borderId="0" xfId="2" applyFill="1"/>
    <xf numFmtId="0" fontId="20" fillId="0" borderId="0" xfId="2" applyFont="1" applyBorder="1"/>
    <xf numFmtId="0" fontId="20" fillId="0" borderId="0" xfId="2" applyFont="1"/>
    <xf numFmtId="0" fontId="3" fillId="0" borderId="0" xfId="2" applyFont="1" applyFill="1"/>
    <xf numFmtId="0" fontId="3" fillId="0" borderId="0" xfId="2" applyFill="1" applyBorder="1"/>
    <xf numFmtId="0" fontId="4" fillId="0" borderId="0" xfId="2" applyFont="1" applyFill="1" applyBorder="1"/>
    <xf numFmtId="0" fontId="5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9" fontId="11" fillId="3" borderId="1" xfId="2" applyNumberFormat="1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/>
    </xf>
    <xf numFmtId="173" fontId="12" fillId="3" borderId="2" xfId="2" applyNumberFormat="1" applyFont="1" applyFill="1" applyBorder="1" applyAlignment="1">
      <alignment horizontal="center"/>
    </xf>
    <xf numFmtId="169" fontId="12" fillId="3" borderId="2" xfId="2" applyNumberFormat="1" applyFont="1" applyFill="1" applyBorder="1" applyAlignment="1">
      <alignment horizontal="center"/>
    </xf>
    <xf numFmtId="0" fontId="28" fillId="0" borderId="3" xfId="2" applyFont="1" applyFill="1" applyBorder="1" applyAlignment="1">
      <alignment horizontal="center"/>
    </xf>
    <xf numFmtId="170" fontId="29" fillId="0" borderId="1" xfId="2" applyNumberFormat="1" applyFont="1" applyFill="1" applyBorder="1"/>
    <xf numFmtId="172" fontId="29" fillId="0" borderId="1" xfId="2" applyNumberFormat="1" applyFont="1" applyFill="1" applyBorder="1"/>
    <xf numFmtId="168" fontId="29" fillId="0" borderId="3" xfId="2" applyNumberFormat="1" applyFont="1" applyFill="1" applyBorder="1"/>
    <xf numFmtId="171" fontId="29" fillId="0" borderId="1" xfId="2" applyNumberFormat="1" applyFont="1" applyFill="1" applyBorder="1"/>
    <xf numFmtId="167" fontId="30" fillId="0" borderId="1" xfId="2" applyNumberFormat="1" applyFont="1" applyFill="1" applyBorder="1" applyAlignment="1">
      <alignment horizontal="center"/>
    </xf>
    <xf numFmtId="0" fontId="28" fillId="0" borderId="1" xfId="2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/>
    </xf>
    <xf numFmtId="9" fontId="11" fillId="3" borderId="3" xfId="2" applyNumberFormat="1" applyFont="1" applyFill="1" applyBorder="1" applyAlignment="1">
      <alignment horizontal="center" vertical="center" wrapText="1"/>
    </xf>
    <xf numFmtId="0" fontId="3" fillId="0" borderId="0" xfId="2" applyAlignment="1">
      <alignment vertical="center"/>
    </xf>
    <xf numFmtId="170" fontId="3" fillId="0" borderId="0" xfId="2" applyNumberFormat="1"/>
    <xf numFmtId="3" fontId="3" fillId="0" borderId="5" xfId="2" applyNumberFormat="1" applyFill="1" applyBorder="1"/>
    <xf numFmtId="167" fontId="11" fillId="3" borderId="1" xfId="2" applyNumberFormat="1" applyFont="1" applyFill="1" applyBorder="1" applyAlignment="1">
      <alignment horizontal="center" vertical="center" wrapText="1"/>
    </xf>
    <xf numFmtId="169" fontId="29" fillId="0" borderId="1" xfId="2" applyNumberFormat="1" applyFont="1" applyFill="1" applyBorder="1"/>
    <xf numFmtId="0" fontId="8" fillId="0" borderId="0" xfId="2" applyFont="1" applyFill="1" applyBorder="1" applyAlignment="1">
      <alignment wrapText="1"/>
    </xf>
    <xf numFmtId="0" fontId="8" fillId="0" borderId="6" xfId="2" applyFont="1" applyFill="1" applyBorder="1" applyAlignment="1">
      <alignment wrapText="1"/>
    </xf>
    <xf numFmtId="169" fontId="35" fillId="0" borderId="1" xfId="2" applyNumberFormat="1" applyFont="1" applyFill="1" applyBorder="1"/>
    <xf numFmtId="0" fontId="6" fillId="0" borderId="1" xfId="2" applyFont="1" applyFill="1" applyBorder="1" applyAlignment="1">
      <alignment wrapText="1"/>
    </xf>
    <xf numFmtId="167" fontId="39" fillId="0" borderId="1" xfId="2" applyNumberFormat="1" applyFont="1" applyFill="1" applyBorder="1" applyAlignment="1">
      <alignment horizontal="center"/>
    </xf>
    <xf numFmtId="165" fontId="29" fillId="0" borderId="1" xfId="2" applyNumberFormat="1" applyFont="1" applyFill="1" applyBorder="1"/>
    <xf numFmtId="0" fontId="6" fillId="2" borderId="1" xfId="2" applyFont="1" applyFill="1" applyBorder="1" applyAlignment="1">
      <alignment horizontal="center" vertical="center" wrapText="1"/>
    </xf>
    <xf numFmtId="173" fontId="41" fillId="5" borderId="0" xfId="2" applyNumberFormat="1" applyFont="1" applyFill="1" applyBorder="1"/>
    <xf numFmtId="3" fontId="39" fillId="0" borderId="3" xfId="2" applyNumberFormat="1" applyFont="1" applyFill="1" applyBorder="1"/>
    <xf numFmtId="0" fontId="6" fillId="2" borderId="1" xfId="2" applyFont="1" applyFill="1" applyBorder="1" applyAlignment="1">
      <alignment horizontal="center" vertical="center"/>
    </xf>
    <xf numFmtId="169" fontId="31" fillId="2" borderId="1" xfId="2" applyNumberFormat="1" applyFont="1" applyFill="1" applyBorder="1"/>
    <xf numFmtId="168" fontId="42" fillId="2" borderId="1" xfId="2" applyNumberFormat="1" applyFont="1" applyFill="1" applyBorder="1"/>
    <xf numFmtId="170" fontId="31" fillId="2" borderId="1" xfId="2" applyNumberFormat="1" applyFont="1" applyFill="1" applyBorder="1"/>
    <xf numFmtId="165" fontId="31" fillId="2" borderId="1" xfId="2" applyNumberFormat="1" applyFont="1" applyFill="1" applyBorder="1"/>
    <xf numFmtId="168" fontId="31" fillId="2" borderId="1" xfId="2" applyNumberFormat="1" applyFont="1" applyFill="1" applyBorder="1"/>
    <xf numFmtId="167" fontId="31" fillId="2" borderId="1" xfId="2" applyNumberFormat="1" applyFont="1" applyFill="1" applyBorder="1" applyAlignment="1">
      <alignment horizontal="center"/>
    </xf>
    <xf numFmtId="22" fontId="3" fillId="0" borderId="0" xfId="2" applyNumberForma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9" fillId="4" borderId="0" xfId="2" applyFont="1" applyFill="1" applyBorder="1" applyAlignment="1">
      <alignment horizontal="center"/>
    </xf>
    <xf numFmtId="0" fontId="34" fillId="0" borderId="0" xfId="2" applyFont="1"/>
    <xf numFmtId="0" fontId="45" fillId="0" borderId="0" xfId="2" applyFont="1"/>
    <xf numFmtId="0" fontId="3" fillId="0" borderId="0" xfId="2" applyFont="1" applyFill="1" applyBorder="1"/>
    <xf numFmtId="2" fontId="3" fillId="0" borderId="0" xfId="2" applyNumberFormat="1" applyFont="1" applyBorder="1"/>
    <xf numFmtId="0" fontId="12" fillId="0" borderId="0" xfId="2" applyFont="1" applyBorder="1" applyAlignment="1">
      <alignment horizontal="center"/>
    </xf>
    <xf numFmtId="0" fontId="34" fillId="0" borderId="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40" fillId="0" borderId="1" xfId="2" applyFont="1" applyFill="1" applyBorder="1" applyAlignment="1">
      <alignment horizontal="center"/>
    </xf>
    <xf numFmtId="0" fontId="40" fillId="0" borderId="1" xfId="2" applyFont="1" applyFill="1" applyBorder="1"/>
    <xf numFmtId="172" fontId="3" fillId="0" borderId="0" xfId="2" applyNumberFormat="1" applyFont="1"/>
    <xf numFmtId="169" fontId="3" fillId="0" borderId="0" xfId="2" applyNumberFormat="1" applyFont="1"/>
    <xf numFmtId="0" fontId="3" fillId="0" borderId="0" xfId="2" applyFont="1" applyAlignment="1">
      <alignment wrapText="1"/>
    </xf>
    <xf numFmtId="0" fontId="47" fillId="0" borderId="0" xfId="0" applyFont="1"/>
    <xf numFmtId="168" fontId="48" fillId="0" borderId="1" xfId="2" applyNumberFormat="1" applyFont="1" applyFill="1" applyBorder="1"/>
    <xf numFmtId="169" fontId="49" fillId="0" borderId="1" xfId="2" applyNumberFormat="1" applyFont="1" applyFill="1" applyBorder="1"/>
    <xf numFmtId="171" fontId="50" fillId="0" borderId="1" xfId="2" applyNumberFormat="1" applyFont="1" applyFill="1" applyBorder="1"/>
    <xf numFmtId="172" fontId="49" fillId="0" borderId="1" xfId="2" applyNumberFormat="1" applyFont="1" applyFill="1" applyBorder="1"/>
    <xf numFmtId="167" fontId="30" fillId="4" borderId="1" xfId="2" applyNumberFormat="1" applyFont="1" applyFill="1" applyBorder="1" applyAlignment="1">
      <alignment horizontal="center"/>
    </xf>
    <xf numFmtId="0" fontId="3" fillId="0" borderId="0" xfId="2" applyAlignment="1">
      <alignment wrapText="1"/>
    </xf>
    <xf numFmtId="0" fontId="19" fillId="3" borderId="4" xfId="2" applyFont="1" applyFill="1" applyBorder="1" applyAlignment="1">
      <alignment horizontal="center" wrapText="1"/>
    </xf>
    <xf numFmtId="49" fontId="6" fillId="0" borderId="1" xfId="0" applyNumberFormat="1" applyFont="1" applyFill="1" applyBorder="1" applyAlignment="1" applyProtection="1">
      <alignment horizontal="center" wrapText="1"/>
    </xf>
    <xf numFmtId="168" fontId="26" fillId="0" borderId="1" xfId="2" applyNumberFormat="1" applyFont="1" applyFill="1" applyBorder="1" applyAlignment="1">
      <alignment wrapText="1"/>
    </xf>
    <xf numFmtId="168" fontId="25" fillId="0" borderId="1" xfId="2" applyNumberFormat="1" applyFont="1" applyFill="1" applyBorder="1" applyAlignment="1">
      <alignment horizontal="right" wrapText="1"/>
    </xf>
    <xf numFmtId="9" fontId="25" fillId="0" borderId="1" xfId="2" applyNumberFormat="1" applyFont="1" applyFill="1" applyBorder="1" applyAlignment="1">
      <alignment wrapText="1"/>
    </xf>
    <xf numFmtId="168" fontId="34" fillId="0" borderId="1" xfId="2" applyNumberFormat="1" applyFont="1" applyFill="1" applyBorder="1" applyAlignment="1">
      <alignment horizontal="right" wrapText="1"/>
    </xf>
    <xf numFmtId="9" fontId="25" fillId="0" borderId="1" xfId="3" applyFont="1" applyFill="1" applyBorder="1" applyAlignment="1">
      <alignment wrapText="1"/>
    </xf>
    <xf numFmtId="172" fontId="4" fillId="0" borderId="1" xfId="2" applyNumberFormat="1" applyFont="1" applyFill="1" applyBorder="1" applyAlignment="1">
      <alignment wrapText="1"/>
    </xf>
    <xf numFmtId="0" fontId="3" fillId="0" borderId="0" xfId="2" applyFill="1" applyAlignment="1">
      <alignment wrapText="1"/>
    </xf>
    <xf numFmtId="3" fontId="3" fillId="0" borderId="5" xfId="2" applyNumberFormat="1" applyFill="1" applyBorder="1" applyAlignment="1">
      <alignment wrapText="1"/>
    </xf>
    <xf numFmtId="168" fontId="25" fillId="0" borderId="1" xfId="2" applyNumberFormat="1" applyFont="1" applyFill="1" applyBorder="1"/>
    <xf numFmtId="0" fontId="6" fillId="2" borderId="3" xfId="2" applyFont="1" applyFill="1" applyBorder="1" applyAlignment="1">
      <alignment horizontal="center" vertical="center"/>
    </xf>
    <xf numFmtId="0" fontId="9" fillId="0" borderId="0" xfId="2" applyFont="1" applyBorder="1"/>
    <xf numFmtId="0" fontId="9" fillId="6" borderId="0" xfId="2" applyFont="1" applyFill="1" applyBorder="1" applyAlignment="1">
      <alignment horizontal="center"/>
    </xf>
    <xf numFmtId="0" fontId="12" fillId="0" borderId="0" xfId="2" applyFont="1" applyFill="1" applyAlignment="1">
      <alignment wrapText="1"/>
    </xf>
    <xf numFmtId="168" fontId="27" fillId="5" borderId="1" xfId="2" applyNumberFormat="1" applyFont="1" applyFill="1" applyBorder="1" applyAlignment="1">
      <alignment wrapText="1"/>
    </xf>
    <xf numFmtId="168" fontId="27" fillId="5" borderId="1" xfId="2" applyNumberFormat="1" applyFont="1" applyFill="1" applyBorder="1" applyAlignment="1">
      <alignment horizontal="center" wrapText="1"/>
    </xf>
    <xf numFmtId="172" fontId="4" fillId="5" borderId="1" xfId="2" applyNumberFormat="1" applyFont="1" applyFill="1" applyBorder="1" applyAlignment="1">
      <alignment wrapText="1"/>
    </xf>
    <xf numFmtId="0" fontId="7" fillId="3" borderId="4" xfId="2" applyFont="1" applyFill="1" applyBorder="1" applyAlignment="1">
      <alignment horizontal="center" vertical="center" wrapText="1"/>
    </xf>
    <xf numFmtId="0" fontId="2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6" fillId="3" borderId="1" xfId="2" applyFont="1" applyFill="1" applyBorder="1" applyAlignment="1">
      <alignment horizontal="center" vertical="center" wrapText="1"/>
    </xf>
    <xf numFmtId="0" fontId="46" fillId="5" borderId="1" xfId="2" applyFont="1" applyFill="1" applyBorder="1" applyAlignment="1">
      <alignment horizontal="center" vertical="center" wrapText="1"/>
    </xf>
    <xf numFmtId="16" fontId="46" fillId="3" borderId="1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2" fillId="0" borderId="0" xfId="2" applyFont="1" applyFill="1"/>
    <xf numFmtId="0" fontId="40" fillId="5" borderId="1" xfId="2" applyFont="1" applyFill="1" applyBorder="1" applyAlignment="1">
      <alignment horizontal="center" vertical="center" wrapText="1"/>
    </xf>
    <xf numFmtId="168" fontId="49" fillId="5" borderId="1" xfId="2" applyNumberFormat="1" applyFont="1" applyFill="1" applyBorder="1"/>
    <xf numFmtId="169" fontId="49" fillId="5" borderId="1" xfId="2" applyNumberFormat="1" applyFont="1" applyFill="1" applyBorder="1"/>
    <xf numFmtId="171" fontId="51" fillId="5" borderId="1" xfId="2" applyNumberFormat="1" applyFont="1" applyFill="1" applyBorder="1"/>
    <xf numFmtId="172" fontId="49" fillId="5" borderId="1" xfId="2" applyNumberFormat="1" applyFont="1" applyFill="1" applyBorder="1"/>
    <xf numFmtId="0" fontId="6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19" fillId="3" borderId="4" xfId="2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9" fontId="25" fillId="0" borderId="1" xfId="2" applyNumberFormat="1" applyFont="1" applyFill="1" applyBorder="1" applyAlignment="1">
      <alignment vertical="top" wrapText="1"/>
    </xf>
    <xf numFmtId="168" fontId="34" fillId="0" borderId="1" xfId="2" applyNumberFormat="1" applyFont="1" applyFill="1" applyBorder="1" applyAlignment="1">
      <alignment horizontal="right" vertical="top" wrapText="1"/>
    </xf>
    <xf numFmtId="0" fontId="3" fillId="0" borderId="0" xfId="2" applyAlignment="1">
      <alignment vertical="top" wrapText="1"/>
    </xf>
    <xf numFmtId="0" fontId="3" fillId="0" borderId="0" xfId="2" applyFont="1" applyAlignment="1">
      <alignment vertical="top" wrapText="1"/>
    </xf>
    <xf numFmtId="0" fontId="6" fillId="0" borderId="1" xfId="2" applyFont="1" applyFill="1" applyBorder="1" applyAlignment="1">
      <alignment vertical="top"/>
    </xf>
    <xf numFmtId="0" fontId="45" fillId="0" borderId="0" xfId="2" applyFont="1" applyAlignment="1"/>
    <xf numFmtId="0" fontId="40" fillId="5" borderId="1" xfId="2" applyFont="1" applyFill="1" applyBorder="1" applyAlignment="1">
      <alignment horizontal="center" vertical="center" wrapText="1"/>
    </xf>
    <xf numFmtId="0" fontId="40" fillId="5" borderId="1" xfId="2" applyFont="1" applyFill="1" applyBorder="1" applyAlignment="1">
      <alignment horizontal="center" vertical="center" wrapText="1"/>
    </xf>
    <xf numFmtId="0" fontId="40" fillId="0" borderId="1" xfId="2" applyFont="1" applyFill="1" applyBorder="1" applyAlignment="1">
      <alignment horizontal="center" vertical="center"/>
    </xf>
    <xf numFmtId="0" fontId="40" fillId="0" borderId="1" xfId="2" applyFont="1" applyFill="1" applyBorder="1" applyAlignment="1">
      <alignment vertical="center"/>
    </xf>
    <xf numFmtId="168" fontId="48" fillId="0" borderId="1" xfId="2" applyNumberFormat="1" applyFont="1" applyFill="1" applyBorder="1" applyAlignment="1">
      <alignment vertical="center"/>
    </xf>
    <xf numFmtId="3" fontId="53" fillId="0" borderId="3" xfId="0" applyNumberFormat="1" applyFont="1" applyFill="1" applyBorder="1" applyAlignment="1">
      <alignment vertical="center"/>
    </xf>
    <xf numFmtId="165" fontId="48" fillId="0" borderId="1" xfId="2" applyNumberFormat="1" applyFont="1" applyFill="1" applyBorder="1" applyAlignment="1">
      <alignment vertical="center"/>
    </xf>
    <xf numFmtId="169" fontId="49" fillId="0" borderId="1" xfId="2" applyNumberFormat="1" applyFont="1" applyFill="1" applyBorder="1" applyAlignment="1">
      <alignment vertical="center"/>
    </xf>
    <xf numFmtId="168" fontId="53" fillId="0" borderId="1" xfId="2" applyNumberFormat="1" applyFont="1" applyFill="1" applyBorder="1" applyAlignment="1">
      <alignment vertical="center"/>
    </xf>
    <xf numFmtId="170" fontId="48" fillId="0" borderId="1" xfId="2" applyNumberFormat="1" applyFont="1" applyFill="1" applyBorder="1" applyAlignment="1">
      <alignment vertical="center"/>
    </xf>
    <xf numFmtId="2" fontId="48" fillId="0" borderId="1" xfId="2" applyNumberFormat="1" applyFont="1" applyFill="1" applyBorder="1" applyAlignment="1">
      <alignment vertical="center"/>
    </xf>
    <xf numFmtId="168" fontId="53" fillId="4" borderId="1" xfId="2" applyNumberFormat="1" applyFont="1" applyFill="1" applyBorder="1" applyAlignment="1">
      <alignment vertical="center"/>
    </xf>
    <xf numFmtId="176" fontId="48" fillId="0" borderId="1" xfId="2" applyNumberFormat="1" applyFont="1" applyFill="1" applyBorder="1" applyAlignment="1">
      <alignment vertical="center"/>
    </xf>
    <xf numFmtId="1" fontId="53" fillId="0" borderId="1" xfId="2" applyNumberFormat="1" applyFont="1" applyFill="1" applyBorder="1" applyAlignment="1">
      <alignment vertical="center"/>
    </xf>
    <xf numFmtId="166" fontId="48" fillId="0" borderId="1" xfId="2" applyNumberFormat="1" applyFont="1" applyFill="1" applyBorder="1" applyAlignment="1">
      <alignment vertical="center"/>
    </xf>
    <xf numFmtId="2" fontId="53" fillId="0" borderId="1" xfId="2" applyNumberFormat="1" applyFont="1" applyFill="1" applyBorder="1" applyAlignment="1">
      <alignment vertical="center"/>
    </xf>
    <xf numFmtId="3" fontId="53" fillId="0" borderId="3" xfId="2" applyNumberFormat="1" applyFont="1" applyFill="1" applyBorder="1" applyAlignment="1">
      <alignment vertical="center"/>
    </xf>
    <xf numFmtId="170" fontId="48" fillId="4" borderId="1" xfId="2" applyNumberFormat="1" applyFont="1" applyFill="1" applyBorder="1" applyAlignment="1">
      <alignment vertical="center"/>
    </xf>
    <xf numFmtId="171" fontId="48" fillId="0" borderId="1" xfId="2" applyNumberFormat="1" applyFont="1" applyFill="1" applyBorder="1" applyAlignment="1">
      <alignment vertical="center"/>
    </xf>
    <xf numFmtId="172" fontId="48" fillId="0" borderId="1" xfId="2" applyNumberFormat="1" applyFont="1" applyFill="1" applyBorder="1" applyAlignment="1">
      <alignment vertical="center"/>
    </xf>
    <xf numFmtId="169" fontId="48" fillId="0" borderId="1" xfId="2" applyNumberFormat="1" applyFont="1" applyFill="1" applyBorder="1" applyAlignment="1">
      <alignment vertical="center"/>
    </xf>
    <xf numFmtId="171" fontId="48" fillId="4" borderId="1" xfId="2" applyNumberFormat="1" applyFont="1" applyFill="1" applyBorder="1" applyAlignment="1">
      <alignment vertical="center"/>
    </xf>
    <xf numFmtId="169" fontId="49" fillId="0" borderId="9" xfId="2" applyNumberFormat="1" applyFont="1" applyFill="1" applyBorder="1" applyAlignment="1">
      <alignment vertical="center"/>
    </xf>
    <xf numFmtId="169" fontId="48" fillId="4" borderId="1" xfId="2" applyNumberFormat="1" applyFont="1" applyFill="1" applyBorder="1" applyAlignment="1">
      <alignment vertical="center"/>
    </xf>
    <xf numFmtId="170" fontId="49" fillId="0" borderId="1" xfId="2" applyNumberFormat="1" applyFont="1" applyFill="1" applyBorder="1" applyAlignment="1">
      <alignment vertical="center"/>
    </xf>
    <xf numFmtId="171" fontId="50" fillId="0" borderId="1" xfId="2" applyNumberFormat="1" applyFont="1" applyFill="1" applyBorder="1" applyAlignment="1">
      <alignment vertical="center"/>
    </xf>
    <xf numFmtId="172" fontId="49" fillId="0" borderId="1" xfId="2" applyNumberFormat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3" fontId="53" fillId="4" borderId="1" xfId="0" applyNumberFormat="1" applyFont="1" applyFill="1" applyBorder="1" applyAlignment="1">
      <alignment vertical="center"/>
    </xf>
    <xf numFmtId="177" fontId="52" fillId="0" borderId="3" xfId="2" applyNumberFormat="1" applyFont="1" applyFill="1" applyBorder="1" applyAlignment="1">
      <alignment vertical="center"/>
    </xf>
    <xf numFmtId="168" fontId="49" fillId="0" borderId="1" xfId="2" applyNumberFormat="1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3" fontId="53" fillId="4" borderId="1" xfId="0" applyNumberFormat="1" applyFont="1" applyFill="1" applyBorder="1" applyAlignment="1" applyProtection="1">
      <alignment vertical="center"/>
    </xf>
    <xf numFmtId="3" fontId="53" fillId="0" borderId="1" xfId="0" applyNumberFormat="1" applyFont="1" applyFill="1" applyBorder="1" applyAlignment="1" applyProtection="1">
      <alignment vertical="center"/>
    </xf>
    <xf numFmtId="168" fontId="49" fillId="5" borderId="1" xfId="2" applyNumberFormat="1" applyFont="1" applyFill="1" applyBorder="1" applyAlignment="1">
      <alignment vertical="center"/>
    </xf>
    <xf numFmtId="168" fontId="49" fillId="5" borderId="1" xfId="2" applyNumberFormat="1" applyFont="1" applyFill="1" applyBorder="1" applyAlignment="1">
      <alignment horizontal="center" vertical="center"/>
    </xf>
    <xf numFmtId="169" fontId="49" fillId="5" borderId="1" xfId="2" applyNumberFormat="1" applyFont="1" applyFill="1" applyBorder="1" applyAlignment="1">
      <alignment vertical="center"/>
    </xf>
    <xf numFmtId="175" fontId="49" fillId="5" borderId="1" xfId="2" applyNumberFormat="1" applyFont="1" applyFill="1" applyBorder="1" applyAlignment="1">
      <alignment vertical="center"/>
    </xf>
    <xf numFmtId="168" fontId="27" fillId="5" borderId="1" xfId="2" applyNumberFormat="1" applyFont="1" applyFill="1" applyBorder="1" applyAlignment="1">
      <alignment vertical="center"/>
    </xf>
    <xf numFmtId="168" fontId="27" fillId="5" borderId="1" xfId="2" applyNumberFormat="1" applyFont="1" applyFill="1" applyBorder="1" applyAlignment="1">
      <alignment horizontal="center" vertical="center"/>
    </xf>
    <xf numFmtId="171" fontId="51" fillId="5" borderId="1" xfId="2" applyNumberFormat="1" applyFont="1" applyFill="1" applyBorder="1" applyAlignment="1">
      <alignment vertical="center"/>
    </xf>
    <xf numFmtId="172" fontId="49" fillId="5" borderId="1" xfId="2" applyNumberFormat="1" applyFont="1" applyFill="1" applyBorder="1" applyAlignment="1">
      <alignment vertical="center"/>
    </xf>
    <xf numFmtId="176" fontId="46" fillId="3" borderId="1" xfId="2" applyNumberFormat="1" applyFont="1" applyFill="1" applyBorder="1" applyAlignment="1">
      <alignment horizontal="center" vertical="center" wrapText="1"/>
    </xf>
    <xf numFmtId="166" fontId="22" fillId="3" borderId="0" xfId="2" applyNumberFormat="1" applyFont="1" applyFill="1" applyBorder="1" applyAlignment="1">
      <alignment horizontal="right"/>
    </xf>
    <xf numFmtId="170" fontId="48" fillId="0" borderId="1" xfId="2" applyNumberFormat="1" applyFont="1" applyFill="1" applyBorder="1" applyAlignment="1">
      <alignment horizontal="center" vertical="center"/>
    </xf>
    <xf numFmtId="169" fontId="30" fillId="0" borderId="1" xfId="2" applyNumberFormat="1" applyFont="1" applyFill="1" applyBorder="1" applyAlignment="1"/>
    <xf numFmtId="169" fontId="42" fillId="2" borderId="1" xfId="2" applyNumberFormat="1" applyFont="1" applyFill="1" applyBorder="1"/>
    <xf numFmtId="169" fontId="30" fillId="0" borderId="1" xfId="2" applyNumberFormat="1" applyFont="1" applyFill="1" applyBorder="1"/>
    <xf numFmtId="167" fontId="39" fillId="4" borderId="1" xfId="2" applyNumberFormat="1" applyFont="1" applyFill="1" applyBorder="1" applyAlignment="1">
      <alignment horizontal="center"/>
    </xf>
    <xf numFmtId="0" fontId="40" fillId="5" borderId="1" xfId="2" applyFont="1" applyFill="1" applyBorder="1" applyAlignment="1">
      <alignment horizontal="center" vertical="center" wrapText="1"/>
    </xf>
    <xf numFmtId="0" fontId="40" fillId="5" borderId="9" xfId="2" applyFont="1" applyFill="1" applyBorder="1" applyAlignment="1">
      <alignment horizontal="center" vertical="center" wrapText="1"/>
    </xf>
    <xf numFmtId="167" fontId="46" fillId="3" borderId="9" xfId="2" applyNumberFormat="1" applyFont="1" applyFill="1" applyBorder="1" applyAlignment="1">
      <alignment horizontal="center" vertical="center" wrapText="1"/>
    </xf>
    <xf numFmtId="0" fontId="6" fillId="5" borderId="9" xfId="2" applyFont="1" applyFill="1" applyBorder="1" applyAlignment="1" applyProtection="1">
      <alignment horizontal="center" vertical="center" wrapText="1"/>
      <protection locked="0"/>
    </xf>
    <xf numFmtId="0" fontId="40" fillId="5" borderId="11" xfId="2" applyFont="1" applyFill="1" applyBorder="1" applyAlignment="1">
      <alignment horizontal="center" vertical="center" wrapText="1"/>
    </xf>
    <xf numFmtId="0" fontId="21" fillId="2" borderId="11" xfId="2" applyNumberFormat="1" applyFont="1" applyFill="1" applyBorder="1" applyAlignment="1" applyProtection="1">
      <alignment horizontal="center" vertical="center" wrapText="1"/>
      <protection locked="0"/>
    </xf>
    <xf numFmtId="170" fontId="25" fillId="0" borderId="8" xfId="2" applyNumberFormat="1" applyFont="1" applyFill="1" applyBorder="1" applyAlignment="1">
      <alignment vertical="center"/>
    </xf>
    <xf numFmtId="169" fontId="49" fillId="0" borderId="3" xfId="2" applyNumberFormat="1" applyFont="1" applyFill="1" applyBorder="1" applyAlignment="1">
      <alignment vertical="center"/>
    </xf>
    <xf numFmtId="168" fontId="53" fillId="0" borderId="3" xfId="2" applyNumberFormat="1" applyFont="1" applyFill="1" applyBorder="1" applyAlignment="1">
      <alignment vertical="center"/>
    </xf>
    <xf numFmtId="170" fontId="48" fillId="0" borderId="3" xfId="2" applyNumberFormat="1" applyFont="1" applyFill="1" applyBorder="1" applyAlignment="1">
      <alignment vertical="center"/>
    </xf>
    <xf numFmtId="9" fontId="25" fillId="0" borderId="3" xfId="2" applyNumberFormat="1" applyFont="1" applyFill="1" applyBorder="1" applyAlignment="1">
      <alignment vertical="top" wrapText="1"/>
    </xf>
    <xf numFmtId="168" fontId="34" fillId="0" borderId="3" xfId="2" applyNumberFormat="1" applyFont="1" applyFill="1" applyBorder="1" applyAlignment="1">
      <alignment horizontal="right" vertical="top" wrapText="1"/>
    </xf>
    <xf numFmtId="0" fontId="40" fillId="2" borderId="1" xfId="2" applyFont="1" applyFill="1" applyBorder="1" applyAlignment="1">
      <alignment horizontal="center" vertical="center"/>
    </xf>
    <xf numFmtId="0" fontId="3" fillId="0" borderId="1" xfId="2" applyBorder="1"/>
    <xf numFmtId="0" fontId="54" fillId="2" borderId="1" xfId="2" applyNumberFormat="1" applyFont="1" applyFill="1" applyBorder="1" applyAlignment="1" applyProtection="1">
      <alignment horizontal="center" vertical="center" wrapText="1"/>
      <protection locked="0"/>
    </xf>
    <xf numFmtId="167" fontId="46" fillId="3" borderId="1" xfId="2" applyNumberFormat="1" applyFont="1" applyFill="1" applyBorder="1" applyAlignment="1">
      <alignment horizontal="center" vertical="center" wrapText="1"/>
    </xf>
    <xf numFmtId="0" fontId="5" fillId="5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" applyBorder="1" applyAlignment="1">
      <alignment wrapText="1"/>
    </xf>
    <xf numFmtId="168" fontId="52" fillId="0" borderId="1" xfId="2" applyNumberFormat="1" applyFont="1" applyFill="1" applyBorder="1"/>
    <xf numFmtId="175" fontId="48" fillId="4" borderId="1" xfId="2" applyNumberFormat="1" applyFont="1" applyFill="1" applyBorder="1" applyAlignment="1">
      <alignment vertical="center"/>
    </xf>
    <xf numFmtId="9" fontId="11" fillId="3" borderId="2" xfId="2" applyNumberFormat="1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>
      <alignment wrapText="1"/>
    </xf>
    <xf numFmtId="49" fontId="8" fillId="0" borderId="0" xfId="2" applyNumberFormat="1" applyFont="1" applyFill="1" applyBorder="1" applyAlignment="1">
      <alignment horizontal="center" wrapText="1"/>
    </xf>
    <xf numFmtId="0" fontId="40" fillId="0" borderId="1" xfId="2" applyFont="1" applyFill="1" applyBorder="1" applyAlignment="1">
      <alignment horizontal="left" vertical="top" wrapText="1"/>
    </xf>
    <xf numFmtId="179" fontId="22" fillId="3" borderId="0" xfId="2" applyNumberFormat="1" applyFont="1" applyFill="1" applyBorder="1"/>
    <xf numFmtId="166" fontId="3" fillId="0" borderId="0" xfId="2" applyNumberFormat="1" applyFill="1"/>
    <xf numFmtId="0" fontId="40" fillId="4" borderId="1" xfId="2" applyFont="1" applyFill="1" applyBorder="1" applyAlignment="1">
      <alignment horizontal="center"/>
    </xf>
    <xf numFmtId="0" fontId="40" fillId="4" borderId="1" xfId="2" applyFont="1" applyFill="1" applyBorder="1"/>
    <xf numFmtId="168" fontId="48" fillId="4" borderId="1" xfId="2" applyNumberFormat="1" applyFont="1" applyFill="1" applyBorder="1"/>
    <xf numFmtId="3" fontId="53" fillId="4" borderId="3" xfId="0" applyNumberFormat="1" applyFont="1" applyFill="1" applyBorder="1" applyAlignment="1">
      <alignment vertical="center"/>
    </xf>
    <xf numFmtId="165" fontId="48" fillId="4" borderId="1" xfId="2" applyNumberFormat="1" applyFont="1" applyFill="1" applyBorder="1" applyAlignment="1">
      <alignment vertical="center"/>
    </xf>
    <xf numFmtId="169" fontId="49" fillId="4" borderId="1" xfId="2" applyNumberFormat="1" applyFont="1" applyFill="1" applyBorder="1" applyAlignment="1">
      <alignment vertical="center"/>
    </xf>
    <xf numFmtId="2" fontId="48" fillId="4" borderId="1" xfId="2" applyNumberFormat="1" applyFont="1" applyFill="1" applyBorder="1" applyAlignment="1">
      <alignment vertical="center"/>
    </xf>
    <xf numFmtId="176" fontId="48" fillId="4" borderId="1" xfId="2" applyNumberFormat="1" applyFont="1" applyFill="1" applyBorder="1" applyAlignment="1">
      <alignment vertical="center"/>
    </xf>
    <xf numFmtId="1" fontId="53" fillId="4" borderId="1" xfId="2" applyNumberFormat="1" applyFont="1" applyFill="1" applyBorder="1" applyAlignment="1">
      <alignment vertical="center"/>
    </xf>
    <xf numFmtId="166" fontId="48" fillId="4" borderId="1" xfId="2" applyNumberFormat="1" applyFont="1" applyFill="1" applyBorder="1" applyAlignment="1">
      <alignment vertical="center"/>
    </xf>
    <xf numFmtId="2" fontId="53" fillId="4" borderId="1" xfId="2" applyNumberFormat="1" applyFont="1" applyFill="1" applyBorder="1" applyAlignment="1">
      <alignment vertical="center"/>
    </xf>
    <xf numFmtId="3" fontId="53" fillId="4" borderId="3" xfId="2" applyNumberFormat="1" applyFont="1" applyFill="1" applyBorder="1" applyAlignment="1">
      <alignment vertical="center"/>
    </xf>
    <xf numFmtId="170" fontId="25" fillId="4" borderId="8" xfId="2" applyNumberFormat="1" applyFont="1" applyFill="1" applyBorder="1" applyAlignment="1">
      <alignment vertical="center"/>
    </xf>
    <xf numFmtId="169" fontId="49" fillId="4" borderId="3" xfId="2" applyNumberFormat="1" applyFont="1" applyFill="1" applyBorder="1" applyAlignment="1">
      <alignment vertical="center"/>
    </xf>
    <xf numFmtId="168" fontId="53" fillId="4" borderId="3" xfId="2" applyNumberFormat="1" applyFont="1" applyFill="1" applyBorder="1" applyAlignment="1">
      <alignment vertical="center"/>
    </xf>
    <xf numFmtId="170" fontId="48" fillId="4" borderId="3" xfId="2" applyNumberFormat="1" applyFont="1" applyFill="1" applyBorder="1" applyAlignment="1">
      <alignment vertical="center"/>
    </xf>
    <xf numFmtId="172" fontId="48" fillId="4" borderId="1" xfId="2" applyNumberFormat="1" applyFont="1" applyFill="1" applyBorder="1" applyAlignment="1">
      <alignment vertical="center"/>
    </xf>
    <xf numFmtId="170" fontId="48" fillId="4" borderId="1" xfId="2" applyNumberFormat="1" applyFont="1" applyFill="1" applyBorder="1" applyAlignment="1">
      <alignment horizontal="center" vertical="center"/>
    </xf>
    <xf numFmtId="169" fontId="49" fillId="4" borderId="9" xfId="2" applyNumberFormat="1" applyFont="1" applyFill="1" applyBorder="1" applyAlignment="1">
      <alignment vertical="center"/>
    </xf>
    <xf numFmtId="170" fontId="49" fillId="4" borderId="1" xfId="2" applyNumberFormat="1" applyFont="1" applyFill="1" applyBorder="1" applyAlignment="1">
      <alignment vertical="center"/>
    </xf>
    <xf numFmtId="169" fontId="49" fillId="4" borderId="1" xfId="2" applyNumberFormat="1" applyFont="1" applyFill="1" applyBorder="1"/>
    <xf numFmtId="171" fontId="50" fillId="4" borderId="1" xfId="2" applyNumberFormat="1" applyFont="1" applyFill="1" applyBorder="1"/>
    <xf numFmtId="172" fontId="49" fillId="4" borderId="1" xfId="2" applyNumberFormat="1" applyFont="1" applyFill="1" applyBorder="1"/>
    <xf numFmtId="172" fontId="3" fillId="4" borderId="0" xfId="2" applyNumberFormat="1" applyFont="1" applyFill="1"/>
    <xf numFmtId="0" fontId="3" fillId="4" borderId="0" xfId="2" applyFont="1" applyFill="1"/>
    <xf numFmtId="177" fontId="52" fillId="4" borderId="3" xfId="2" applyNumberFormat="1" applyFont="1" applyFill="1" applyBorder="1" applyAlignment="1">
      <alignment vertical="center"/>
    </xf>
    <xf numFmtId="168" fontId="49" fillId="4" borderId="1" xfId="2" applyNumberFormat="1" applyFont="1" applyFill="1" applyBorder="1" applyAlignment="1">
      <alignment vertical="center"/>
    </xf>
    <xf numFmtId="180" fontId="3" fillId="0" borderId="0" xfId="2" applyNumberFormat="1" applyFill="1"/>
    <xf numFmtId="167" fontId="35" fillId="4" borderId="1" xfId="2" applyNumberFormat="1" applyFont="1" applyFill="1" applyBorder="1" applyAlignment="1">
      <alignment horizontal="center"/>
    </xf>
    <xf numFmtId="0" fontId="33" fillId="0" borderId="0" xfId="2" applyFont="1" applyFill="1" applyBorder="1" applyAlignment="1">
      <alignment horizontal="center"/>
    </xf>
    <xf numFmtId="168" fontId="29" fillId="0" borderId="1" xfId="2" applyNumberFormat="1" applyFont="1" applyFill="1" applyBorder="1"/>
    <xf numFmtId="169" fontId="29" fillId="0" borderId="3" xfId="2" applyNumberFormat="1" applyFont="1" applyFill="1" applyBorder="1"/>
    <xf numFmtId="169" fontId="39" fillId="0" borderId="1" xfId="2" applyNumberFormat="1" applyFont="1" applyFill="1" applyBorder="1"/>
    <xf numFmtId="169" fontId="39" fillId="0" borderId="1" xfId="2" applyNumberFormat="1" applyFont="1" applyFill="1" applyBorder="1" applyAlignment="1"/>
    <xf numFmtId="175" fontId="31" fillId="2" borderId="1" xfId="2" applyNumberFormat="1" applyFont="1" applyFill="1" applyBorder="1"/>
    <xf numFmtId="175" fontId="31" fillId="2" borderId="1" xfId="2" applyNumberFormat="1" applyFont="1" applyFill="1" applyBorder="1" applyAlignment="1">
      <alignment horizontal="center"/>
    </xf>
    <xf numFmtId="169" fontId="3" fillId="0" borderId="0" xfId="2" applyNumberFormat="1"/>
    <xf numFmtId="0" fontId="40" fillId="4" borderId="1" xfId="2" applyFont="1" applyFill="1" applyBorder="1" applyAlignment="1">
      <alignment horizontal="center" vertical="center"/>
    </xf>
    <xf numFmtId="0" fontId="40" fillId="4" borderId="1" xfId="2" applyFont="1" applyFill="1" applyBorder="1" applyAlignment="1">
      <alignment vertical="center"/>
    </xf>
    <xf numFmtId="168" fontId="48" fillId="4" borderId="1" xfId="2" applyNumberFormat="1" applyFont="1" applyFill="1" applyBorder="1" applyAlignment="1">
      <alignment vertical="center"/>
    </xf>
    <xf numFmtId="171" fontId="50" fillId="4" borderId="1" xfId="2" applyNumberFormat="1" applyFont="1" applyFill="1" applyBorder="1" applyAlignment="1">
      <alignment vertical="center"/>
    </xf>
    <xf numFmtId="172" fontId="49" fillId="4" borderId="1" xfId="2" applyNumberFormat="1" applyFont="1" applyFill="1" applyBorder="1" applyAlignment="1">
      <alignment vertical="center"/>
    </xf>
    <xf numFmtId="0" fontId="3" fillId="4" borderId="0" xfId="2" applyFont="1" applyFill="1" applyAlignment="1">
      <alignment vertical="center"/>
    </xf>
    <xf numFmtId="0" fontId="40" fillId="5" borderId="1" xfId="2" applyFont="1" applyFill="1" applyBorder="1" applyAlignment="1">
      <alignment horizontal="center" vertical="center" wrapText="1"/>
    </xf>
    <xf numFmtId="168" fontId="27" fillId="5" borderId="1" xfId="2" applyNumberFormat="1" applyFont="1" applyFill="1" applyBorder="1" applyAlignment="1">
      <alignment vertical="center" wrapText="1"/>
    </xf>
    <xf numFmtId="0" fontId="12" fillId="0" borderId="0" xfId="2" applyFont="1" applyFill="1" applyAlignment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174" fontId="55" fillId="4" borderId="1" xfId="4" applyNumberFormat="1" applyFont="1" applyFill="1" applyBorder="1" applyAlignment="1">
      <alignment horizontal="center" vertical="center" wrapText="1"/>
    </xf>
    <xf numFmtId="0" fontId="3" fillId="0" borderId="0" xfId="2" applyBorder="1" applyAlignment="1">
      <alignment vertical="center"/>
    </xf>
    <xf numFmtId="0" fontId="7" fillId="5" borderId="9" xfId="2" applyFont="1" applyFill="1" applyBorder="1" applyAlignment="1" applyProtection="1">
      <alignment horizontal="center" vertical="center" wrapText="1"/>
      <protection locked="0"/>
    </xf>
    <xf numFmtId="0" fontId="56" fillId="7" borderId="1" xfId="2" applyNumberFormat="1" applyFont="1" applyFill="1" applyBorder="1" applyAlignment="1" applyProtection="1">
      <alignment horizontal="center" wrapText="1"/>
      <protection locked="0"/>
    </xf>
    <xf numFmtId="0" fontId="19" fillId="8" borderId="4" xfId="2" applyFont="1" applyFill="1" applyBorder="1" applyAlignment="1">
      <alignment horizontal="center" wrapText="1"/>
    </xf>
    <xf numFmtId="0" fontId="19" fillId="7" borderId="1" xfId="2" applyNumberFormat="1" applyFont="1" applyFill="1" applyBorder="1" applyAlignment="1" applyProtection="1">
      <alignment horizontal="center" wrapText="1"/>
      <protection locked="0"/>
    </xf>
    <xf numFmtId="0" fontId="56" fillId="7" borderId="9" xfId="2" applyNumberFormat="1" applyFont="1" applyFill="1" applyBorder="1" applyAlignment="1" applyProtection="1">
      <alignment horizontal="center" wrapText="1"/>
      <protection locked="0"/>
    </xf>
    <xf numFmtId="0" fontId="15" fillId="8" borderId="1" xfId="2" applyFont="1" applyFill="1" applyBorder="1" applyAlignment="1" applyProtection="1">
      <alignment horizontal="center" wrapText="1"/>
      <protection locked="0"/>
    </xf>
    <xf numFmtId="168" fontId="57" fillId="0" borderId="1" xfId="2" applyNumberFormat="1" applyFont="1" applyFill="1" applyBorder="1" applyAlignment="1">
      <alignment wrapText="1"/>
    </xf>
    <xf numFmtId="10" fontId="25" fillId="0" borderId="1" xfId="2" applyNumberFormat="1" applyFont="1" applyFill="1" applyBorder="1" applyAlignment="1">
      <alignment vertical="top" wrapText="1"/>
    </xf>
    <xf numFmtId="168" fontId="34" fillId="0" borderId="3" xfId="2" applyNumberFormat="1" applyFont="1" applyFill="1" applyBorder="1" applyAlignment="1">
      <alignment horizontal="right" wrapText="1"/>
    </xf>
    <xf numFmtId="172" fontId="4" fillId="0" borderId="3" xfId="2" applyNumberFormat="1" applyFont="1" applyFill="1" applyBorder="1" applyAlignment="1">
      <alignment wrapText="1"/>
    </xf>
    <xf numFmtId="168" fontId="48" fillId="0" borderId="1" xfId="2" applyNumberFormat="1" applyFont="1" applyFill="1" applyBorder="1" applyAlignment="1">
      <alignment wrapText="1"/>
    </xf>
    <xf numFmtId="168" fontId="57" fillId="0" borderId="1" xfId="2" applyNumberFormat="1" applyFont="1" applyFill="1" applyBorder="1"/>
    <xf numFmtId="168" fontId="25" fillId="0" borderId="1" xfId="2" applyNumberFormat="1" applyFont="1" applyFill="1" applyBorder="1" applyAlignment="1">
      <alignment wrapText="1"/>
    </xf>
    <xf numFmtId="168" fontId="4" fillId="0" borderId="1" xfId="2" applyNumberFormat="1" applyFont="1" applyFill="1" applyBorder="1" applyAlignment="1">
      <alignment horizontal="right" wrapText="1"/>
    </xf>
    <xf numFmtId="170" fontId="53" fillId="4" borderId="1" xfId="2" applyNumberFormat="1" applyFont="1" applyFill="1" applyBorder="1" applyAlignment="1">
      <alignment vertical="center"/>
    </xf>
    <xf numFmtId="170" fontId="49" fillId="5" borderId="1" xfId="2" applyNumberFormat="1" applyFont="1" applyFill="1" applyBorder="1" applyAlignment="1">
      <alignment vertical="center"/>
    </xf>
    <xf numFmtId="173" fontId="3" fillId="0" borderId="0" xfId="2" applyNumberFormat="1" applyFill="1"/>
    <xf numFmtId="0" fontId="33" fillId="0" borderId="0" xfId="2" applyFont="1" applyFill="1" applyBorder="1" applyAlignment="1"/>
    <xf numFmtId="0" fontId="40" fillId="5" borderId="1" xfId="2" applyFont="1" applyFill="1" applyBorder="1" applyAlignment="1">
      <alignment horizontal="center" vertical="center" wrapText="1"/>
    </xf>
    <xf numFmtId="4" fontId="3" fillId="0" borderId="0" xfId="2" applyNumberFormat="1" applyFill="1"/>
    <xf numFmtId="0" fontId="40" fillId="5" borderId="1" xfId="2" applyFont="1" applyFill="1" applyBorder="1" applyAlignment="1">
      <alignment horizontal="center" vertical="center" wrapText="1"/>
    </xf>
    <xf numFmtId="169" fontId="42" fillId="2" borderId="1" xfId="2" applyNumberFormat="1" applyFont="1" applyFill="1" applyBorder="1" applyAlignment="1">
      <alignment horizontal="center"/>
    </xf>
    <xf numFmtId="169" fontId="4" fillId="0" borderId="0" xfId="2" applyNumberFormat="1" applyFont="1" applyFill="1" applyBorder="1"/>
    <xf numFmtId="9" fontId="3" fillId="0" borderId="0" xfId="3" applyFont="1" applyFill="1"/>
    <xf numFmtId="169" fontId="58" fillId="0" borderId="0" xfId="2" applyNumberFormat="1" applyFont="1" applyFill="1" applyBorder="1"/>
    <xf numFmtId="178" fontId="3" fillId="0" borderId="0" xfId="3" applyNumberFormat="1" applyFont="1"/>
    <xf numFmtId="173" fontId="3" fillId="0" borderId="0" xfId="2" applyNumberFormat="1"/>
    <xf numFmtId="0" fontId="59" fillId="0" borderId="0" xfId="2" applyFont="1" applyAlignment="1">
      <alignment horizontal="right"/>
    </xf>
    <xf numFmtId="167" fontId="3" fillId="0" borderId="0" xfId="2" applyNumberFormat="1" applyFill="1"/>
    <xf numFmtId="0" fontId="60" fillId="0" borderId="0" xfId="2" applyFont="1" applyFill="1" applyAlignment="1">
      <alignment wrapText="1"/>
    </xf>
    <xf numFmtId="169" fontId="59" fillId="0" borderId="0" xfId="2" applyNumberFormat="1" applyFont="1" applyFill="1" applyAlignment="1">
      <alignment horizontal="right"/>
    </xf>
    <xf numFmtId="171" fontId="3" fillId="0" borderId="0" xfId="2" applyNumberFormat="1"/>
    <xf numFmtId="0" fontId="61" fillId="0" borderId="0" xfId="2" applyFont="1"/>
    <xf numFmtId="173" fontId="61" fillId="0" borderId="0" xfId="2" applyNumberFormat="1" applyFont="1" applyFill="1"/>
    <xf numFmtId="9" fontId="12" fillId="0" borderId="6" xfId="3" applyFont="1" applyFill="1" applyBorder="1" applyAlignment="1"/>
    <xf numFmtId="181" fontId="3" fillId="0" borderId="0" xfId="2" applyNumberFormat="1" applyFill="1"/>
    <xf numFmtId="0" fontId="62" fillId="0" borderId="6" xfId="2" applyFont="1" applyBorder="1" applyAlignment="1">
      <alignment horizontal="center"/>
    </xf>
    <xf numFmtId="0" fontId="18" fillId="0" borderId="0" xfId="2" applyFont="1" applyAlignment="1">
      <alignment vertical="center"/>
    </xf>
    <xf numFmtId="22" fontId="3" fillId="0" borderId="0" xfId="2" applyNumberFormat="1" applyBorder="1" applyAlignment="1">
      <alignment horizontal="center" vertical="center"/>
    </xf>
    <xf numFmtId="0" fontId="33" fillId="0" borderId="0" xfId="2" applyFont="1" applyFill="1" applyBorder="1" applyAlignment="1">
      <alignment vertical="center"/>
    </xf>
    <xf numFmtId="0" fontId="33" fillId="0" borderId="0" xfId="2" applyFont="1" applyFill="1" applyBorder="1" applyAlignment="1">
      <alignment horizontal="center" vertical="center"/>
    </xf>
    <xf numFmtId="0" fontId="3" fillId="0" borderId="0" xfId="2" applyFill="1" applyAlignment="1">
      <alignment vertical="center"/>
    </xf>
    <xf numFmtId="179" fontId="22" fillId="3" borderId="0" xfId="2" applyNumberFormat="1" applyFont="1" applyFill="1" applyBorder="1" applyAlignment="1">
      <alignment vertical="center"/>
    </xf>
    <xf numFmtId="0" fontId="62" fillId="0" borderId="0" xfId="2" applyFont="1" applyAlignment="1">
      <alignment horizontal="center" vertical="center"/>
    </xf>
    <xf numFmtId="182" fontId="3" fillId="0" borderId="0" xfId="3" applyNumberFormat="1" applyFont="1" applyFill="1" applyAlignment="1">
      <alignment vertical="center"/>
    </xf>
    <xf numFmtId="169" fontId="39" fillId="0" borderId="3" xfId="2" applyNumberFormat="1" applyFont="1" applyFill="1" applyBorder="1"/>
    <xf numFmtId="170" fontId="39" fillId="0" borderId="1" xfId="2" applyNumberFormat="1" applyFont="1" applyFill="1" applyBorder="1" applyAlignment="1"/>
    <xf numFmtId="167" fontId="35" fillId="0" borderId="1" xfId="2" applyNumberFormat="1" applyFont="1" applyFill="1" applyBorder="1" applyAlignment="1">
      <alignment horizontal="center"/>
    </xf>
    <xf numFmtId="0" fontId="7" fillId="5" borderId="1" xfId="2" applyFont="1" applyFill="1" applyBorder="1" applyAlignment="1" applyProtection="1">
      <alignment horizontal="center" vertical="center" wrapText="1"/>
      <protection locked="0"/>
    </xf>
    <xf numFmtId="0" fontId="19" fillId="8" borderId="1" xfId="2" applyFont="1" applyFill="1" applyBorder="1" applyAlignment="1">
      <alignment horizontal="center" wrapText="1"/>
    </xf>
    <xf numFmtId="0" fontId="47" fillId="0" borderId="0" xfId="0" applyFont="1" applyAlignment="1">
      <alignment horizontal="left" vertical="center" indent="15"/>
    </xf>
    <xf numFmtId="0" fontId="63" fillId="0" borderId="0" xfId="0" applyFont="1" applyAlignment="1">
      <alignment horizontal="center" vertical="center"/>
    </xf>
    <xf numFmtId="0" fontId="11" fillId="2" borderId="9" xfId="2" applyFont="1" applyFill="1" applyBorder="1" applyAlignment="1">
      <alignment horizontal="center" vertical="center" wrapText="1"/>
    </xf>
    <xf numFmtId="0" fontId="44" fillId="2" borderId="7" xfId="2" applyFont="1" applyFill="1" applyBorder="1" applyAlignment="1">
      <alignment horizontal="center" vertical="center" wrapText="1"/>
    </xf>
    <xf numFmtId="0" fontId="44" fillId="2" borderId="2" xfId="2" applyFont="1" applyFill="1" applyBorder="1" applyAlignment="1">
      <alignment horizontal="center" vertical="center" wrapText="1"/>
    </xf>
    <xf numFmtId="0" fontId="44" fillId="2" borderId="3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44" fillId="2" borderId="1" xfId="2" applyFont="1" applyFill="1" applyBorder="1" applyAlignment="1">
      <alignment horizontal="center" vertical="center" wrapText="1"/>
    </xf>
    <xf numFmtId="0" fontId="3" fillId="0" borderId="12" xfId="2" applyBorder="1" applyAlignment="1">
      <alignment horizontal="left" vertical="top" wrapText="1"/>
    </xf>
    <xf numFmtId="0" fontId="5" fillId="2" borderId="8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31" fillId="2" borderId="9" xfId="2" applyFont="1" applyFill="1" applyBorder="1" applyAlignment="1">
      <alignment horizontal="center"/>
    </xf>
    <xf numFmtId="0" fontId="31" fillId="2" borderId="11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>
      <alignment horizontal="left" wrapText="1"/>
    </xf>
    <xf numFmtId="0" fontId="11" fillId="5" borderId="1" xfId="2" applyFont="1" applyFill="1" applyBorder="1" applyAlignment="1" applyProtection="1">
      <alignment horizontal="center" vertical="center" wrapText="1"/>
      <protection locked="0"/>
    </xf>
    <xf numFmtId="0" fontId="2" fillId="5" borderId="1" xfId="2" applyFont="1" applyFill="1" applyBorder="1" applyAlignment="1" applyProtection="1">
      <alignment horizontal="center" vertical="center" wrapText="1"/>
      <protection locked="0"/>
    </xf>
    <xf numFmtId="0" fontId="11" fillId="5" borderId="9" xfId="2" applyFont="1" applyFill="1" applyBorder="1" applyAlignment="1" applyProtection="1">
      <alignment horizontal="center" vertical="center" wrapText="1"/>
      <protection locked="0"/>
    </xf>
    <xf numFmtId="0" fontId="2" fillId="5" borderId="9" xfId="2" applyFont="1" applyFill="1" applyBorder="1" applyAlignment="1" applyProtection="1">
      <alignment horizontal="center" vertical="center" wrapText="1"/>
      <protection locked="0"/>
    </xf>
    <xf numFmtId="0" fontId="2" fillId="5" borderId="7" xfId="2" applyFont="1" applyFill="1" applyBorder="1" applyAlignment="1" applyProtection="1">
      <alignment horizontal="center" vertical="center" wrapText="1"/>
      <protection locked="0"/>
    </xf>
    <xf numFmtId="0" fontId="2" fillId="5" borderId="3" xfId="2" applyFont="1" applyFill="1" applyBorder="1" applyAlignment="1" applyProtection="1">
      <alignment horizontal="center" vertical="center" wrapText="1"/>
      <protection locked="0"/>
    </xf>
    <xf numFmtId="0" fontId="11" fillId="5" borderId="9" xfId="2" applyFont="1" applyFill="1" applyBorder="1" applyAlignment="1">
      <alignment horizontal="center" vertical="center" wrapText="1"/>
    </xf>
    <xf numFmtId="0" fontId="11" fillId="5" borderId="10" xfId="2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center" vertical="center" wrapText="1"/>
    </xf>
    <xf numFmtId="0" fontId="31" fillId="5" borderId="1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2" fillId="5" borderId="1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0" fontId="40" fillId="5" borderId="1" xfId="2" applyFont="1" applyFill="1" applyBorder="1" applyAlignment="1">
      <alignment horizontal="center" vertical="center" wrapText="1"/>
    </xf>
    <xf numFmtId="0" fontId="11" fillId="5" borderId="10" xfId="2" applyFont="1" applyFill="1" applyBorder="1" applyAlignment="1" applyProtection="1">
      <alignment horizontal="center" vertical="center" wrapText="1"/>
      <protection locked="0"/>
    </xf>
    <xf numFmtId="0" fontId="11" fillId="5" borderId="11" xfId="2" applyFont="1" applyFill="1" applyBorder="1" applyAlignment="1" applyProtection="1">
      <alignment horizontal="center" vertical="center" wrapText="1"/>
      <protection locked="0"/>
    </xf>
    <xf numFmtId="0" fontId="31" fillId="5" borderId="9" xfId="2" applyFont="1" applyFill="1" applyBorder="1" applyAlignment="1">
      <alignment horizontal="center" wrapText="1"/>
    </xf>
    <xf numFmtId="0" fontId="31" fillId="5" borderId="11" xfId="2" applyFont="1" applyFill="1" applyBorder="1" applyAlignment="1">
      <alignment horizontal="center" wrapText="1"/>
    </xf>
    <xf numFmtId="0" fontId="44" fillId="5" borderId="1" xfId="2" applyFont="1" applyFill="1" applyBorder="1" applyAlignment="1">
      <alignment horizontal="center" vertical="center" wrapText="1"/>
    </xf>
    <xf numFmtId="0" fontId="40" fillId="2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44" fillId="5" borderId="9" xfId="2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>
      <alignment horizontal="center"/>
    </xf>
    <xf numFmtId="0" fontId="20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166" fontId="12" fillId="0" borderId="6" xfId="2" applyNumberFormat="1" applyFont="1" applyFill="1" applyBorder="1" applyAlignment="1">
      <alignment horizontal="right"/>
    </xf>
    <xf numFmtId="49" fontId="8" fillId="0" borderId="0" xfId="2" applyNumberFormat="1" applyFont="1" applyFill="1" applyBorder="1" applyAlignment="1">
      <alignment horizontal="left" vertical="center" wrapText="1"/>
    </xf>
    <xf numFmtId="0" fontId="5" fillId="2" borderId="9" xfId="2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3" fillId="0" borderId="12" xfId="2" applyBorder="1" applyAlignment="1">
      <alignment vertical="top" wrapText="1"/>
    </xf>
  </cellXfs>
  <cellStyles count="5">
    <cellStyle name="Заголовок столбцов" xfId="1"/>
    <cellStyle name="Обычный" xfId="0" builtinId="0"/>
    <cellStyle name="Обычный_method_2_1" xfId="2"/>
    <cellStyle name="Процентный" xfId="3" builtinId="5"/>
    <cellStyle name="Финансовый" xfId="4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BFCE4"/>
      <rgbColor rgb="00FFFFFF"/>
      <rgbColor rgb="00E9F3FB"/>
      <rgbColor rgb="0000FF00"/>
      <rgbColor rgb="000000FF"/>
      <rgbColor rgb="00FFFF00"/>
      <rgbColor rgb="00FF00FF"/>
      <rgbColor rgb="0000FFFF"/>
      <rgbColor rgb="00FFCCFF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C8D8F6"/>
      <rgbColor rgb="00CCFFCC"/>
      <rgbColor rgb="00666699"/>
      <rgbColor rgb="00969696"/>
      <rgbColor rgb="003333CC"/>
      <rgbColor rgb="00336666"/>
      <rgbColor rgb="00010000"/>
      <rgbColor rgb="00191919"/>
      <rgbColor rgb="00CCECFF"/>
      <rgbColor rgb="00993366"/>
      <rgbColor rgb="00333399"/>
      <rgbColor rgb="00424242"/>
    </indexedColors>
    <mruColors>
      <color rgb="FFCCCCFF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658207</xdr:colOff>
      <xdr:row>0</xdr:row>
      <xdr:rowOff>47315</xdr:rowOff>
    </xdr:from>
    <xdr:to>
      <xdr:col>11</xdr:col>
      <xdr:colOff>1209394</xdr:colOff>
      <xdr:row>1</xdr:row>
      <xdr:rowOff>312016</xdr:rowOff>
    </xdr:to>
    <xdr:sp macro="" textlink="">
      <xdr:nvSpPr>
        <xdr:cNvPr id="3" name="AutoShape 8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1467721" y="47315"/>
          <a:ext cx="1454702" cy="493301"/>
        </a:xfrm>
        <a:prstGeom prst="wedgeRoundRectCallout">
          <a:avLst>
            <a:gd name="adj1" fmla="val 62990"/>
            <a:gd name="adj2" fmla="val 683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10000"/>
              </a:solidFill>
              <a:latin typeface="Times New Roman Cyr"/>
              <a:cs typeface="Times New Roman Cyr"/>
            </a:rPr>
            <a:t>Критерий выравнивания расчетной бюджетной обеспеченности (К)</a:t>
          </a:r>
        </a:p>
      </xdr:txBody>
    </xdr:sp>
    <xdr:clientData/>
  </xdr:twoCellAnchor>
  <xdr:twoCellAnchor>
    <xdr:from>
      <xdr:col>12</xdr:col>
      <xdr:colOff>140721</xdr:colOff>
      <xdr:row>0</xdr:row>
      <xdr:rowOff>19811</xdr:rowOff>
    </xdr:from>
    <xdr:to>
      <xdr:col>13</xdr:col>
      <xdr:colOff>324289</xdr:colOff>
      <xdr:row>1</xdr:row>
      <xdr:rowOff>288472</xdr:rowOff>
    </xdr:to>
    <xdr:sp macro="" textlink="">
      <xdr:nvSpPr>
        <xdr:cNvPr id="5" name="AutoShape 8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3116492" y="19811"/>
          <a:ext cx="1674911" cy="497261"/>
        </a:xfrm>
        <a:prstGeom prst="wedgeRoundRectCallout">
          <a:avLst>
            <a:gd name="adj1" fmla="val 57767"/>
            <a:gd name="adj2" fmla="val 709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10000"/>
              </a:solidFill>
              <a:latin typeface="Times New Roman Cyr"/>
              <a:cs typeface="Times New Roman Cyr"/>
            </a:rPr>
            <a:t>Общий объем дотаций (Дот)</a:t>
          </a:r>
        </a:p>
        <a:p>
          <a:pPr algn="ctr" rtl="0">
            <a:defRPr sz="1000"/>
          </a:pPr>
          <a:endParaRPr lang="ru-RU" sz="1200" b="0" i="0" u="none" strike="noStrike" baseline="0">
            <a:solidFill>
              <a:srgbClr val="010000"/>
            </a:solidFill>
            <a:latin typeface="Times New Roman Cyr"/>
            <a:cs typeface="Times New Roman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</xdr:row>
      <xdr:rowOff>419100</xdr:rowOff>
    </xdr:from>
    <xdr:to>
      <xdr:col>31</xdr:col>
      <xdr:colOff>0</xdr:colOff>
      <xdr:row>6</xdr:row>
      <xdr:rowOff>43543</xdr:rowOff>
    </xdr:to>
    <xdr:sp macro="" textlink="">
      <xdr:nvSpPr>
        <xdr:cNvPr id="694105" name="AutoShape 17">
          <a:extLst>
            <a:ext uri="{FF2B5EF4-FFF2-40B4-BE49-F238E27FC236}">
              <a16:creationId xmlns:a16="http://schemas.microsoft.com/office/drawing/2014/main" xmlns="" id="{00000000-0008-0000-0100-000059970A00}"/>
            </a:ext>
          </a:extLst>
        </xdr:cNvPr>
        <xdr:cNvSpPr>
          <a:spLocks noChangeArrowheads="1"/>
        </xdr:cNvSpPr>
      </xdr:nvSpPr>
      <xdr:spPr bwMode="auto">
        <a:xfrm>
          <a:off x="27383014" y="1502229"/>
          <a:ext cx="0" cy="315685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6</xdr:row>
      <xdr:rowOff>27214</xdr:rowOff>
    </xdr:from>
    <xdr:to>
      <xdr:col>31</xdr:col>
      <xdr:colOff>0</xdr:colOff>
      <xdr:row>6</xdr:row>
      <xdr:rowOff>157843</xdr:rowOff>
    </xdr:to>
    <xdr:sp macro="" textlink="">
      <xdr:nvSpPr>
        <xdr:cNvPr id="694106" name="Oval 21">
          <a:extLst>
            <a:ext uri="{FF2B5EF4-FFF2-40B4-BE49-F238E27FC236}">
              <a16:creationId xmlns:a16="http://schemas.microsoft.com/office/drawing/2014/main" xmlns="" id="{00000000-0008-0000-0100-00005A970A00}"/>
            </a:ext>
          </a:extLst>
        </xdr:cNvPr>
        <xdr:cNvSpPr>
          <a:spLocks noChangeArrowheads="1"/>
        </xdr:cNvSpPr>
      </xdr:nvSpPr>
      <xdr:spPr bwMode="auto">
        <a:xfrm>
          <a:off x="27383014" y="1801586"/>
          <a:ext cx="0" cy="13062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</xdr:row>
      <xdr:rowOff>27214</xdr:rowOff>
    </xdr:from>
    <xdr:to>
      <xdr:col>31</xdr:col>
      <xdr:colOff>0</xdr:colOff>
      <xdr:row>6</xdr:row>
      <xdr:rowOff>157843</xdr:rowOff>
    </xdr:to>
    <xdr:sp macro="" textlink="">
      <xdr:nvSpPr>
        <xdr:cNvPr id="694107" name="Oval 22">
          <a:extLst>
            <a:ext uri="{FF2B5EF4-FFF2-40B4-BE49-F238E27FC236}">
              <a16:creationId xmlns:a16="http://schemas.microsoft.com/office/drawing/2014/main" xmlns="" id="{00000000-0008-0000-0100-00005B970A00}"/>
            </a:ext>
          </a:extLst>
        </xdr:cNvPr>
        <xdr:cNvSpPr>
          <a:spLocks noChangeArrowheads="1"/>
        </xdr:cNvSpPr>
      </xdr:nvSpPr>
      <xdr:spPr bwMode="auto">
        <a:xfrm>
          <a:off x="27383014" y="1801586"/>
          <a:ext cx="0" cy="13062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419100</xdr:rowOff>
    </xdr:from>
    <xdr:to>
      <xdr:col>31</xdr:col>
      <xdr:colOff>0</xdr:colOff>
      <xdr:row>6</xdr:row>
      <xdr:rowOff>43543</xdr:rowOff>
    </xdr:to>
    <xdr:sp macro="" textlink="">
      <xdr:nvSpPr>
        <xdr:cNvPr id="694108" name="AutoShape 17">
          <a:extLst>
            <a:ext uri="{FF2B5EF4-FFF2-40B4-BE49-F238E27FC236}">
              <a16:creationId xmlns:a16="http://schemas.microsoft.com/office/drawing/2014/main" xmlns="" id="{00000000-0008-0000-0100-00005C970A00}"/>
            </a:ext>
          </a:extLst>
        </xdr:cNvPr>
        <xdr:cNvSpPr>
          <a:spLocks noChangeArrowheads="1"/>
        </xdr:cNvSpPr>
      </xdr:nvSpPr>
      <xdr:spPr bwMode="auto">
        <a:xfrm>
          <a:off x="27383014" y="1502229"/>
          <a:ext cx="0" cy="315685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6</xdr:row>
      <xdr:rowOff>27214</xdr:rowOff>
    </xdr:from>
    <xdr:to>
      <xdr:col>31</xdr:col>
      <xdr:colOff>0</xdr:colOff>
      <xdr:row>6</xdr:row>
      <xdr:rowOff>157843</xdr:rowOff>
    </xdr:to>
    <xdr:sp macro="" textlink="">
      <xdr:nvSpPr>
        <xdr:cNvPr id="694109" name="Oval 21">
          <a:extLst>
            <a:ext uri="{FF2B5EF4-FFF2-40B4-BE49-F238E27FC236}">
              <a16:creationId xmlns:a16="http://schemas.microsoft.com/office/drawing/2014/main" xmlns="" id="{00000000-0008-0000-0100-00005D970A00}"/>
            </a:ext>
          </a:extLst>
        </xdr:cNvPr>
        <xdr:cNvSpPr>
          <a:spLocks noChangeArrowheads="1"/>
        </xdr:cNvSpPr>
      </xdr:nvSpPr>
      <xdr:spPr bwMode="auto">
        <a:xfrm>
          <a:off x="27383014" y="1801586"/>
          <a:ext cx="0" cy="13062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</xdr:row>
      <xdr:rowOff>27214</xdr:rowOff>
    </xdr:from>
    <xdr:to>
      <xdr:col>31</xdr:col>
      <xdr:colOff>0</xdr:colOff>
      <xdr:row>6</xdr:row>
      <xdr:rowOff>157843</xdr:rowOff>
    </xdr:to>
    <xdr:sp macro="" textlink="">
      <xdr:nvSpPr>
        <xdr:cNvPr id="694110" name="Oval 22">
          <a:extLst>
            <a:ext uri="{FF2B5EF4-FFF2-40B4-BE49-F238E27FC236}">
              <a16:creationId xmlns:a16="http://schemas.microsoft.com/office/drawing/2014/main" xmlns="" id="{00000000-0008-0000-0100-00005E970A00}"/>
            </a:ext>
          </a:extLst>
        </xdr:cNvPr>
        <xdr:cNvSpPr>
          <a:spLocks noChangeArrowheads="1"/>
        </xdr:cNvSpPr>
      </xdr:nvSpPr>
      <xdr:spPr bwMode="auto">
        <a:xfrm>
          <a:off x="27383014" y="1801586"/>
          <a:ext cx="0" cy="13062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655232" name="AutoShape 14">
          <a:extLst>
            <a:ext uri="{FF2B5EF4-FFF2-40B4-BE49-F238E27FC236}">
              <a16:creationId xmlns:a16="http://schemas.microsoft.com/office/drawing/2014/main" xmlns="" id="{00000000-0008-0000-0200-000080FF0900}"/>
            </a:ext>
          </a:extLst>
        </xdr:cNvPr>
        <xdr:cNvSpPr>
          <a:spLocks noChangeArrowheads="1"/>
        </xdr:cNvSpPr>
      </xdr:nvSpPr>
      <xdr:spPr bwMode="auto">
        <a:xfrm>
          <a:off x="22413686" y="1524000"/>
          <a:ext cx="0" cy="985157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768720</xdr:colOff>
      <xdr:row>1</xdr:row>
      <xdr:rowOff>115660</xdr:rowOff>
    </xdr:from>
    <xdr:to>
      <xdr:col>12</xdr:col>
      <xdr:colOff>74840</xdr:colOff>
      <xdr:row>2</xdr:row>
      <xdr:rowOff>210910</xdr:rowOff>
    </xdr:to>
    <xdr:sp macro="" textlink="">
      <xdr:nvSpPr>
        <xdr:cNvPr id="6" name="AutoShape 8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1654434" y="299357"/>
          <a:ext cx="1408425" cy="544286"/>
        </a:xfrm>
        <a:prstGeom prst="wedgeRoundRectCallout">
          <a:avLst>
            <a:gd name="adj1" fmla="val 67473"/>
            <a:gd name="adj2" fmla="val 429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800" b="0" i="0" u="none" strike="noStrike" baseline="0">
              <a:solidFill>
                <a:srgbClr val="010000"/>
              </a:solidFill>
              <a:latin typeface="Times New Roman Cyr"/>
              <a:cs typeface="Times New Roman Cyr"/>
            </a:rPr>
            <a:t>Критерий выравнивания расчетной бюджетной обеспеченности (К)</a:t>
          </a:r>
        </a:p>
        <a:p>
          <a:pPr algn="ctr" rtl="0">
            <a:defRPr sz="1000"/>
          </a:pPr>
          <a:endParaRPr lang="ru-RU" sz="800" b="0" i="0" u="none" strike="noStrike" baseline="0">
            <a:solidFill>
              <a:srgbClr val="010000"/>
            </a:solidFill>
            <a:latin typeface="Times New Roman Cyr"/>
            <a:cs typeface="Times New Roman Cyr"/>
          </a:endParaRPr>
        </a:p>
        <a:p>
          <a:pPr algn="ctr" rtl="0">
            <a:defRPr sz="1000"/>
          </a:pPr>
          <a:r>
            <a:rPr lang="ru-RU" sz="800" b="0" i="0" u="none" strike="noStrike" baseline="0">
              <a:solidFill>
                <a:srgbClr val="010000"/>
              </a:solidFill>
              <a:latin typeface="Times New Roman Cyr"/>
              <a:cs typeface="Times New Roman Cyr"/>
            </a:rPr>
            <a:t>)</a:t>
          </a:r>
        </a:p>
      </xdr:txBody>
    </xdr:sp>
    <xdr:clientData/>
  </xdr:twoCellAnchor>
  <xdr:twoCellAnchor>
    <xdr:from>
      <xdr:col>12</xdr:col>
      <xdr:colOff>72983</xdr:colOff>
      <xdr:row>0</xdr:row>
      <xdr:rowOff>34018</xdr:rowOff>
    </xdr:from>
    <xdr:to>
      <xdr:col>13</xdr:col>
      <xdr:colOff>518308</xdr:colOff>
      <xdr:row>1</xdr:row>
      <xdr:rowOff>367392</xdr:rowOff>
    </xdr:to>
    <xdr:sp macro="" textlink="">
      <xdr:nvSpPr>
        <xdr:cNvPr id="7" name="AutoShape 81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13061002" y="34018"/>
          <a:ext cx="1697182" cy="517071"/>
        </a:xfrm>
        <a:prstGeom prst="wedgeRoundRectCallout">
          <a:avLst>
            <a:gd name="adj1" fmla="val 57422"/>
            <a:gd name="adj2" fmla="val 780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10000"/>
              </a:solidFill>
              <a:latin typeface="Times New Roman Cyr"/>
              <a:cs typeface="Times New Roman Cyr"/>
            </a:rPr>
            <a:t>Общий объем дотаций (Дот)</a:t>
          </a:r>
        </a:p>
        <a:p>
          <a:pPr algn="ctr" rtl="0">
            <a:defRPr sz="1000"/>
          </a:pPr>
          <a:endParaRPr lang="ru-RU" sz="1200" b="0" i="0" u="none" strike="noStrike" baseline="0">
            <a:solidFill>
              <a:srgbClr val="010000"/>
            </a:solidFill>
            <a:latin typeface="Times New Roman Cyr"/>
            <a:cs typeface="Times New Roman Cyr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499300" y="1577068"/>
          <a:ext cx="0" cy="54428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1775400" y="1577068"/>
          <a:ext cx="0" cy="54428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38471475" y="1691368"/>
          <a:ext cx="0" cy="54428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41170860" y="1681843"/>
          <a:ext cx="0" cy="97100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41170860" y="1681843"/>
          <a:ext cx="0" cy="97100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71352</xdr:colOff>
      <xdr:row>0</xdr:row>
      <xdr:rowOff>96611</xdr:rowOff>
    </xdr:from>
    <xdr:to>
      <xdr:col>11</xdr:col>
      <xdr:colOff>459658</xdr:colOff>
      <xdr:row>2</xdr:row>
      <xdr:rowOff>18370</xdr:rowOff>
    </xdr:to>
    <xdr:sp macro="" textlink="">
      <xdr:nvSpPr>
        <xdr:cNvPr id="2" name="AutoShape 8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0895835" y="96611"/>
          <a:ext cx="1347609" cy="438830"/>
        </a:xfrm>
        <a:prstGeom prst="wedgeRoundRectCallout">
          <a:avLst>
            <a:gd name="adj1" fmla="val 60095"/>
            <a:gd name="adj2" fmla="val 7736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800" b="0" i="0" u="none" strike="noStrike" baseline="0">
              <a:solidFill>
                <a:srgbClr val="010000"/>
              </a:solidFill>
              <a:latin typeface="Times New Roman Cyr"/>
              <a:cs typeface="Times New Roman Cyr"/>
            </a:rPr>
            <a:t>Критерий выравнивания расчетной бюджетной обеспеченности (К)</a:t>
          </a:r>
        </a:p>
      </xdr:txBody>
    </xdr:sp>
    <xdr:clientData/>
  </xdr:twoCellAnchor>
  <xdr:twoCellAnchor>
    <xdr:from>
      <xdr:col>10</xdr:col>
      <xdr:colOff>71352</xdr:colOff>
      <xdr:row>0</xdr:row>
      <xdr:rowOff>96611</xdr:rowOff>
    </xdr:from>
    <xdr:to>
      <xdr:col>11</xdr:col>
      <xdr:colOff>459658</xdr:colOff>
      <xdr:row>2</xdr:row>
      <xdr:rowOff>18370</xdr:rowOff>
    </xdr:to>
    <xdr:sp macro="" textlink="">
      <xdr:nvSpPr>
        <xdr:cNvPr id="7" name="AutoShape 8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1196552" y="96611"/>
          <a:ext cx="1378906" cy="444273"/>
        </a:xfrm>
        <a:prstGeom prst="wedgeRoundRectCallout">
          <a:avLst>
            <a:gd name="adj1" fmla="val 60095"/>
            <a:gd name="adj2" fmla="val 7736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800" b="0" i="0" u="none" strike="noStrike" baseline="0">
              <a:solidFill>
                <a:srgbClr val="010000"/>
              </a:solidFill>
              <a:latin typeface="Times New Roman Cyr"/>
              <a:cs typeface="Times New Roman Cyr"/>
            </a:rPr>
            <a:t>Критерий выравнивания расчетной бюджетной обеспеченности (К)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1946850" y="1577068"/>
          <a:ext cx="0" cy="54428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32499300" y="1577068"/>
          <a:ext cx="0" cy="54428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31775400" y="1577068"/>
          <a:ext cx="0" cy="54428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38471475" y="1691368"/>
          <a:ext cx="0" cy="54428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38290500" y="1567543"/>
          <a:ext cx="0" cy="97100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38290500" y="1567543"/>
          <a:ext cx="0" cy="97100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38290500" y="1567543"/>
          <a:ext cx="0" cy="97100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38290500" y="1567543"/>
          <a:ext cx="0" cy="97100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5</xdr:row>
      <xdr:rowOff>424543</xdr:rowOff>
    </xdr:from>
    <xdr:to>
      <xdr:col>31</xdr:col>
      <xdr:colOff>0</xdr:colOff>
      <xdr:row>6</xdr:row>
      <xdr:rowOff>54429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38290500" y="1567543"/>
          <a:ext cx="0" cy="971006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3333CC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56"/>
  <sheetViews>
    <sheetView tabSelected="1" view="pageBreakPreview" zoomScale="40" zoomScaleNormal="80" zoomScaleSheetLayoutView="40" workbookViewId="0">
      <pane xSplit="2" ySplit="9" topLeftCell="C10" activePane="bottomRight" state="frozenSplit"/>
      <selection activeCell="BY6" sqref="BY6"/>
      <selection pane="topRight" activeCell="BY6" sqref="BY6"/>
      <selection pane="bottomLeft" activeCell="BY6" sqref="BY6"/>
      <selection pane="bottomRight" activeCell="F87" sqref="F87"/>
    </sheetView>
  </sheetViews>
  <sheetFormatPr defaultColWidth="8.77734375" defaultRowHeight="13.2" x14ac:dyDescent="0.25"/>
  <cols>
    <col min="1" max="1" width="4.6640625" style="1" customWidth="1"/>
    <col min="2" max="2" width="30.77734375" style="1" customWidth="1"/>
    <col min="3" max="3" width="13.77734375" style="1" customWidth="1"/>
    <col min="4" max="4" width="14.44140625" style="1" customWidth="1"/>
    <col min="5" max="5" width="15" style="1" customWidth="1"/>
    <col min="6" max="6" width="16.44140625" style="1" customWidth="1"/>
    <col min="7" max="7" width="17.109375" style="1" customWidth="1"/>
    <col min="8" max="8" width="12.6640625" style="1" customWidth="1"/>
    <col min="9" max="9" width="15.33203125" style="1" customWidth="1"/>
    <col min="10" max="10" width="17.109375" style="1" customWidth="1"/>
    <col min="11" max="11" width="13.109375" style="1" customWidth="1"/>
    <col min="12" max="12" width="18.33203125" style="1" customWidth="1"/>
    <col min="13" max="13" width="21.6640625" style="1" customWidth="1"/>
    <col min="14" max="14" width="19" style="1" customWidth="1"/>
    <col min="15" max="15" width="17.33203125" style="1" customWidth="1"/>
    <col min="16" max="17" width="20.44140625" style="1" customWidth="1"/>
    <col min="18" max="18" width="15.6640625" style="1" customWidth="1"/>
    <col min="19" max="19" width="16.5546875" style="1" customWidth="1"/>
    <col min="20" max="20" width="17.5546875" style="1" customWidth="1"/>
    <col min="21" max="21" width="20.44140625" style="1" customWidth="1"/>
    <col min="22" max="22" width="17.6640625" style="1" customWidth="1"/>
    <col min="23" max="23" width="18.44140625" style="1" customWidth="1"/>
    <col min="24" max="24" width="15.88671875" style="1" customWidth="1"/>
    <col min="25" max="25" width="15.21875" style="1" customWidth="1"/>
    <col min="26" max="26" width="17.77734375" style="1" customWidth="1"/>
    <col min="27" max="27" width="16.5546875" style="1" customWidth="1"/>
    <col min="28" max="28" width="19" style="1" customWidth="1"/>
    <col min="29" max="29" width="19.6640625" style="1" customWidth="1"/>
    <col min="30" max="30" width="19.44140625" style="1" customWidth="1"/>
    <col min="31" max="31" width="23.33203125" style="1" customWidth="1"/>
    <col min="32" max="32" width="17.109375" style="1" customWidth="1"/>
    <col min="33" max="33" width="17.77734375" style="1" customWidth="1"/>
    <col min="34" max="34" width="15.77734375" style="1" customWidth="1"/>
    <col min="35" max="35" width="14.88671875" style="1" customWidth="1"/>
    <col min="36" max="16384" width="8.77734375" style="1"/>
  </cols>
  <sheetData>
    <row r="1" spans="1:36" ht="18" x14ac:dyDescent="0.35">
      <c r="A1" s="8"/>
      <c r="C1" s="10"/>
      <c r="K1" s="32"/>
      <c r="N1" s="5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</row>
    <row r="2" spans="1:36" ht="32.25" customHeight="1" x14ac:dyDescent="0.3">
      <c r="B2" s="52">
        <f ca="1">NOW()</f>
        <v>44146.445550925928</v>
      </c>
      <c r="C2" s="313" t="s">
        <v>309</v>
      </c>
      <c r="D2" s="313"/>
      <c r="E2" s="313"/>
      <c r="F2" s="313"/>
      <c r="G2" s="313"/>
      <c r="H2" s="313"/>
      <c r="I2" s="313"/>
      <c r="J2" s="313"/>
      <c r="K2" s="313"/>
      <c r="L2" s="188"/>
      <c r="O2" s="266"/>
      <c r="P2" s="259"/>
      <c r="Q2" s="259"/>
      <c r="R2" s="259"/>
      <c r="S2" s="259"/>
      <c r="T2" s="25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6" ht="17.25" customHeight="1" x14ac:dyDescent="0.35">
      <c r="B3" s="52"/>
      <c r="C3" s="189"/>
      <c r="D3" s="189"/>
      <c r="E3" s="189"/>
      <c r="F3" s="189"/>
      <c r="G3" s="189"/>
      <c r="H3" s="189"/>
      <c r="I3" s="189"/>
      <c r="J3" s="189"/>
      <c r="K3" s="189"/>
      <c r="L3" s="270"/>
      <c r="M3" s="161">
        <v>2.8938460678046547</v>
      </c>
      <c r="N3" s="43">
        <v>5011700</v>
      </c>
      <c r="O3" s="262"/>
      <c r="P3" s="259"/>
      <c r="Q3" s="259"/>
      <c r="R3" s="9"/>
      <c r="S3" s="9"/>
      <c r="T3" s="9"/>
      <c r="U3" s="9"/>
      <c r="V3" s="9"/>
      <c r="W3" s="220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6" ht="15.6" x14ac:dyDescent="0.3">
      <c r="A4" s="3" t="s">
        <v>295</v>
      </c>
      <c r="B4" s="3"/>
      <c r="C4" s="37"/>
      <c r="D4" s="37"/>
      <c r="E4" s="37"/>
      <c r="F4" s="37"/>
      <c r="G4" s="37"/>
      <c r="H4" s="36"/>
      <c r="I4" s="14"/>
      <c r="J4" s="9"/>
      <c r="K4" s="14"/>
      <c r="L4" s="14"/>
      <c r="M4" s="14"/>
      <c r="N4" s="14"/>
      <c r="O4" s="14"/>
      <c r="P4" s="14"/>
      <c r="Q4" s="267"/>
      <c r="R4" s="265"/>
      <c r="S4" s="14"/>
      <c r="T4" s="14"/>
      <c r="U4" s="14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3"/>
    </row>
    <row r="5" spans="1:36" ht="13.2" customHeight="1" x14ac:dyDescent="0.25">
      <c r="A5" s="300" t="s">
        <v>0</v>
      </c>
      <c r="B5" s="300" t="str">
        <f>ИНП2021!B4</f>
        <v>Наименование и статус муниципального образования Брянской области / показатель</v>
      </c>
      <c r="C5" s="300" t="s">
        <v>221</v>
      </c>
      <c r="D5" s="300" t="s">
        <v>1</v>
      </c>
      <c r="E5" s="300" t="s">
        <v>47</v>
      </c>
      <c r="F5" s="300" t="s">
        <v>41</v>
      </c>
      <c r="G5" s="301" t="s">
        <v>48</v>
      </c>
      <c r="H5" s="300" t="s">
        <v>38</v>
      </c>
      <c r="I5" s="300" t="s">
        <v>240</v>
      </c>
      <c r="J5" s="300" t="s">
        <v>42</v>
      </c>
      <c r="K5" s="300" t="s">
        <v>34</v>
      </c>
      <c r="L5" s="34">
        <v>0.76</v>
      </c>
      <c r="M5" s="300" t="s">
        <v>243</v>
      </c>
      <c r="N5" s="34">
        <v>4.4999999999999998E-2</v>
      </c>
      <c r="O5" s="300" t="s">
        <v>244</v>
      </c>
      <c r="P5" s="301" t="s">
        <v>245</v>
      </c>
      <c r="Q5" s="300" t="s">
        <v>251</v>
      </c>
      <c r="R5" s="300" t="s">
        <v>250</v>
      </c>
      <c r="S5" s="34">
        <f>100%-L5-N5</f>
        <v>0.19500000000000001</v>
      </c>
      <c r="T5" s="300" t="s">
        <v>269</v>
      </c>
      <c r="U5" s="34">
        <f>L5+N5+S5</f>
        <v>1</v>
      </c>
      <c r="V5" s="301" t="s">
        <v>275</v>
      </c>
      <c r="W5" s="310" t="s">
        <v>297</v>
      </c>
      <c r="X5" s="296" t="s">
        <v>200</v>
      </c>
      <c r="Y5" s="301" t="s">
        <v>199</v>
      </c>
      <c r="Z5" s="296" t="s">
        <v>205</v>
      </c>
      <c r="AA5" s="296" t="s">
        <v>206</v>
      </c>
      <c r="AB5" s="296" t="s">
        <v>207</v>
      </c>
      <c r="AC5" s="296" t="s">
        <v>208</v>
      </c>
      <c r="AD5" s="301" t="s">
        <v>204</v>
      </c>
      <c r="AE5" s="301" t="s">
        <v>202</v>
      </c>
      <c r="AF5" s="307" t="s">
        <v>203</v>
      </c>
      <c r="AG5" s="307" t="s">
        <v>201</v>
      </c>
      <c r="AH5" s="295" t="s">
        <v>268</v>
      </c>
      <c r="AI5" s="299" t="s">
        <v>261</v>
      </c>
    </row>
    <row r="6" spans="1:36" ht="13.2" customHeight="1" x14ac:dyDescent="0.25">
      <c r="A6" s="300"/>
      <c r="B6" s="300"/>
      <c r="C6" s="300"/>
      <c r="D6" s="300"/>
      <c r="E6" s="300"/>
      <c r="F6" s="300"/>
      <c r="G6" s="301"/>
      <c r="H6" s="300"/>
      <c r="I6" s="300"/>
      <c r="J6" s="300"/>
      <c r="K6" s="300"/>
      <c r="L6" s="299" t="s">
        <v>241</v>
      </c>
      <c r="M6" s="300"/>
      <c r="N6" s="299" t="s">
        <v>242</v>
      </c>
      <c r="O6" s="300"/>
      <c r="P6" s="301"/>
      <c r="Q6" s="300"/>
      <c r="R6" s="300"/>
      <c r="S6" s="299" t="s">
        <v>249</v>
      </c>
      <c r="T6" s="300"/>
      <c r="U6" s="299" t="s">
        <v>298</v>
      </c>
      <c r="V6" s="301"/>
      <c r="W6" s="311"/>
      <c r="X6" s="297"/>
      <c r="Y6" s="301"/>
      <c r="Z6" s="297"/>
      <c r="AA6" s="297"/>
      <c r="AB6" s="297"/>
      <c r="AC6" s="297"/>
      <c r="AD6" s="301"/>
      <c r="AE6" s="301"/>
      <c r="AF6" s="307"/>
      <c r="AG6" s="307"/>
      <c r="AH6" s="295"/>
      <c r="AI6" s="299"/>
    </row>
    <row r="7" spans="1:36" ht="92.25" customHeight="1" x14ac:dyDescent="0.25">
      <c r="A7" s="300"/>
      <c r="B7" s="300"/>
      <c r="C7" s="300"/>
      <c r="D7" s="300"/>
      <c r="E7" s="300"/>
      <c r="F7" s="300"/>
      <c r="G7" s="301"/>
      <c r="H7" s="300"/>
      <c r="I7" s="300"/>
      <c r="J7" s="300"/>
      <c r="K7" s="300"/>
      <c r="L7" s="299"/>
      <c r="M7" s="300"/>
      <c r="N7" s="299"/>
      <c r="O7" s="300"/>
      <c r="P7" s="301"/>
      <c r="Q7" s="300"/>
      <c r="R7" s="300"/>
      <c r="S7" s="299"/>
      <c r="T7" s="300"/>
      <c r="U7" s="299"/>
      <c r="V7" s="301"/>
      <c r="W7" s="312"/>
      <c r="X7" s="298"/>
      <c r="Y7" s="301"/>
      <c r="Z7" s="298"/>
      <c r="AA7" s="298"/>
      <c r="AB7" s="298"/>
      <c r="AC7" s="298"/>
      <c r="AD7" s="301"/>
      <c r="AE7" s="301"/>
      <c r="AF7" s="307"/>
      <c r="AG7" s="307"/>
      <c r="AH7" s="295"/>
      <c r="AI7" s="299"/>
    </row>
    <row r="8" spans="1:36" s="31" customFormat="1" ht="27" customHeight="1" x14ac:dyDescent="0.25">
      <c r="A8" s="308" t="s">
        <v>79</v>
      </c>
      <c r="B8" s="309"/>
      <c r="C8" s="45">
        <v>1</v>
      </c>
      <c r="D8" s="45">
        <v>2</v>
      </c>
      <c r="E8" s="45">
        <v>3</v>
      </c>
      <c r="F8" s="45">
        <v>4</v>
      </c>
      <c r="G8" s="45" t="s">
        <v>75</v>
      </c>
      <c r="H8" s="45" t="s">
        <v>76</v>
      </c>
      <c r="I8" s="45" t="s">
        <v>36</v>
      </c>
      <c r="J8" s="45" t="s">
        <v>237</v>
      </c>
      <c r="K8" s="45" t="s">
        <v>37</v>
      </c>
      <c r="L8" s="42" t="s">
        <v>247</v>
      </c>
      <c r="M8" s="45" t="s">
        <v>238</v>
      </c>
      <c r="N8" s="42" t="s">
        <v>248</v>
      </c>
      <c r="O8" s="45" t="s">
        <v>239</v>
      </c>
      <c r="P8" s="45" t="s">
        <v>77</v>
      </c>
      <c r="Q8" s="45">
        <v>14</v>
      </c>
      <c r="R8" s="45" t="s">
        <v>289</v>
      </c>
      <c r="S8" s="45" t="s">
        <v>282</v>
      </c>
      <c r="T8" s="45" t="s">
        <v>283</v>
      </c>
      <c r="U8" s="45" t="s">
        <v>290</v>
      </c>
      <c r="V8" s="42" t="s">
        <v>284</v>
      </c>
      <c r="W8" s="88">
        <v>20</v>
      </c>
      <c r="X8" s="45">
        <v>21</v>
      </c>
      <c r="Y8" s="45" t="s">
        <v>94</v>
      </c>
      <c r="Z8" s="88">
        <v>23</v>
      </c>
      <c r="AA8" s="45">
        <v>24</v>
      </c>
      <c r="AB8" s="45">
        <v>25</v>
      </c>
      <c r="AC8" s="45">
        <v>26</v>
      </c>
      <c r="AD8" s="45" t="s">
        <v>285</v>
      </c>
      <c r="AE8" s="45">
        <v>28</v>
      </c>
      <c r="AF8" s="45" t="s">
        <v>286</v>
      </c>
      <c r="AG8" s="45" t="s">
        <v>287</v>
      </c>
      <c r="AH8" s="45" t="s">
        <v>288</v>
      </c>
      <c r="AI8" s="179" t="s">
        <v>291</v>
      </c>
    </row>
    <row r="9" spans="1:36" x14ac:dyDescent="0.25">
      <c r="A9" s="303"/>
      <c r="B9" s="304"/>
      <c r="C9" s="29" t="s">
        <v>78</v>
      </c>
      <c r="D9" s="29" t="s">
        <v>30</v>
      </c>
      <c r="E9" s="29" t="s">
        <v>31</v>
      </c>
      <c r="F9" s="19"/>
      <c r="G9" s="15"/>
      <c r="H9" s="15"/>
      <c r="I9" s="15"/>
      <c r="J9" s="29"/>
      <c r="K9" s="15"/>
      <c r="L9" s="20">
        <f>ROUND(N3*L5,0)</f>
        <v>3808892</v>
      </c>
      <c r="M9" s="16"/>
      <c r="N9" s="21">
        <f>ROUND(N5*N3,0)</f>
        <v>225527</v>
      </c>
      <c r="O9" s="17"/>
      <c r="P9" s="20">
        <f>P41</f>
        <v>4034419</v>
      </c>
      <c r="Q9" s="20">
        <f>Q41</f>
        <v>5011700</v>
      </c>
      <c r="R9" s="17"/>
      <c r="S9" s="21">
        <f>ROUND(S5*N3,0)-1</f>
        <v>977281</v>
      </c>
      <c r="T9" s="17"/>
      <c r="U9" s="20">
        <f>U41</f>
        <v>5011700</v>
      </c>
      <c r="V9" s="17"/>
      <c r="W9" s="17"/>
      <c r="X9" s="30" t="s">
        <v>39</v>
      </c>
      <c r="Y9" s="17"/>
      <c r="Z9" s="17"/>
      <c r="AA9" s="30" t="s">
        <v>39</v>
      </c>
      <c r="AB9" s="30" t="s">
        <v>39</v>
      </c>
      <c r="AC9" s="30" t="s">
        <v>39</v>
      </c>
      <c r="AD9" s="15"/>
      <c r="AE9" s="15"/>
      <c r="AF9" s="30" t="s">
        <v>39</v>
      </c>
      <c r="AG9" s="187"/>
      <c r="AH9" s="187"/>
      <c r="AI9" s="187"/>
      <c r="AJ9" s="9"/>
    </row>
    <row r="10" spans="1:36" s="9" customFormat="1" ht="16.5" customHeight="1" x14ac:dyDescent="0.3">
      <c r="A10" s="28">
        <v>1</v>
      </c>
      <c r="B10" s="190" t="s">
        <v>196</v>
      </c>
      <c r="C10" s="185">
        <v>420444</v>
      </c>
      <c r="D10" s="24">
        <v>1.7022281516567286</v>
      </c>
      <c r="E10" s="24">
        <v>0.99617999999999995</v>
      </c>
      <c r="F10" s="35">
        <v>1588222</v>
      </c>
      <c r="G10" s="225">
        <v>1594312</v>
      </c>
      <c r="H10" s="41">
        <v>3.7774876083378524</v>
      </c>
      <c r="I10" s="23">
        <v>1.7087555980412463</v>
      </c>
      <c r="J10" s="224">
        <v>1436391.7733439205</v>
      </c>
      <c r="K10" s="26">
        <v>0.21978435355465958</v>
      </c>
      <c r="L10" s="165">
        <v>837132</v>
      </c>
      <c r="M10" s="23">
        <v>2.399428695412464</v>
      </c>
      <c r="N10" s="165">
        <v>79209</v>
      </c>
      <c r="O10" s="23">
        <v>2.4647798292476022</v>
      </c>
      <c r="P10" s="226">
        <v>916341</v>
      </c>
      <c r="Q10" s="226">
        <v>1089944</v>
      </c>
      <c r="R10" s="226">
        <v>173603</v>
      </c>
      <c r="S10" s="163">
        <v>173603</v>
      </c>
      <c r="T10" s="289">
        <v>2.6080104329312928</v>
      </c>
      <c r="U10" s="163">
        <v>1089944</v>
      </c>
      <c r="V10" s="225">
        <v>2684256</v>
      </c>
      <c r="W10" s="226">
        <v>39719</v>
      </c>
      <c r="X10" s="221">
        <v>0.15</v>
      </c>
      <c r="Y10" s="225">
        <v>5958</v>
      </c>
      <c r="Z10" s="226">
        <v>9233993.9800904989</v>
      </c>
      <c r="AA10" s="40">
        <v>1.6E-2</v>
      </c>
      <c r="AB10" s="40">
        <v>1.7000000000000001E-2</v>
      </c>
      <c r="AC10" s="40">
        <v>1.7999999999999999E-2</v>
      </c>
      <c r="AD10" s="35">
        <v>166212</v>
      </c>
      <c r="AE10" s="225">
        <v>166212</v>
      </c>
      <c r="AF10" s="27">
        <v>1.7999999999999999E-2</v>
      </c>
      <c r="AG10" s="165">
        <v>172170</v>
      </c>
      <c r="AH10" s="165">
        <v>917774</v>
      </c>
      <c r="AI10" s="38">
        <v>1089944</v>
      </c>
    </row>
    <row r="11" spans="1:36" s="9" customFormat="1" ht="16.5" customHeight="1" x14ac:dyDescent="0.3">
      <c r="A11" s="28">
        <v>2</v>
      </c>
      <c r="B11" s="190" t="s">
        <v>197</v>
      </c>
      <c r="C11" s="185">
        <v>69909</v>
      </c>
      <c r="D11" s="24">
        <v>1.1101337397584534</v>
      </c>
      <c r="E11" s="24">
        <v>0.84802</v>
      </c>
      <c r="F11" s="35">
        <v>172224</v>
      </c>
      <c r="G11" s="225">
        <v>203090</v>
      </c>
      <c r="H11" s="41">
        <v>2.4635454662489806</v>
      </c>
      <c r="I11" s="23">
        <v>1.3090891013872945</v>
      </c>
      <c r="J11" s="224">
        <v>271880.01197245083</v>
      </c>
      <c r="K11" s="26">
        <v>4.1600748336708043E-2</v>
      </c>
      <c r="L11" s="165">
        <v>158453</v>
      </c>
      <c r="M11" s="23">
        <v>2.2326932081326425</v>
      </c>
      <c r="N11" s="165">
        <v>11212</v>
      </c>
      <c r="O11" s="23">
        <v>2.2980466520234417</v>
      </c>
      <c r="P11" s="226">
        <v>169665</v>
      </c>
      <c r="Q11" s="226">
        <v>254254</v>
      </c>
      <c r="R11" s="226">
        <v>84589</v>
      </c>
      <c r="S11" s="163">
        <v>84589</v>
      </c>
      <c r="T11" s="289">
        <v>2.7911060941639017</v>
      </c>
      <c r="U11" s="163">
        <v>254254</v>
      </c>
      <c r="V11" s="225">
        <v>457344</v>
      </c>
      <c r="W11" s="226">
        <v>496</v>
      </c>
      <c r="X11" s="221">
        <v>0.15</v>
      </c>
      <c r="Y11" s="225">
        <v>74</v>
      </c>
      <c r="Z11" s="226">
        <v>661225.93585675431</v>
      </c>
      <c r="AA11" s="40">
        <v>0.33</v>
      </c>
      <c r="AB11" s="40">
        <v>0.33</v>
      </c>
      <c r="AC11" s="40">
        <v>0.33</v>
      </c>
      <c r="AD11" s="35">
        <v>218205</v>
      </c>
      <c r="AE11" s="225">
        <v>218205</v>
      </c>
      <c r="AF11" s="27">
        <v>0.33</v>
      </c>
      <c r="AG11" s="165">
        <v>218279</v>
      </c>
      <c r="AH11" s="165">
        <v>35975</v>
      </c>
      <c r="AI11" s="38">
        <v>254254</v>
      </c>
    </row>
    <row r="12" spans="1:36" s="9" customFormat="1" ht="16.5" customHeight="1" x14ac:dyDescent="0.3">
      <c r="A12" s="28">
        <v>3</v>
      </c>
      <c r="B12" s="190" t="s">
        <v>169</v>
      </c>
      <c r="C12" s="185">
        <v>50493</v>
      </c>
      <c r="D12" s="24">
        <v>0.60989984087823035</v>
      </c>
      <c r="E12" s="24">
        <v>0.92667999999999995</v>
      </c>
      <c r="F12" s="35">
        <v>68340</v>
      </c>
      <c r="G12" s="225">
        <v>73747</v>
      </c>
      <c r="H12" s="41">
        <v>1.3534549343473352</v>
      </c>
      <c r="I12" s="23">
        <v>0.65815582604375877</v>
      </c>
      <c r="J12" s="224">
        <v>302724.81462933536</v>
      </c>
      <c r="K12" s="26">
        <v>4.6320355576369703E-2</v>
      </c>
      <c r="L12" s="165">
        <v>176429</v>
      </c>
      <c r="M12" s="23">
        <v>1.9611233219413022</v>
      </c>
      <c r="N12" s="165">
        <v>8849</v>
      </c>
      <c r="O12" s="23">
        <v>2.0264751596278354</v>
      </c>
      <c r="P12" s="226">
        <v>185278</v>
      </c>
      <c r="Q12" s="226">
        <v>231340</v>
      </c>
      <c r="R12" s="226">
        <v>46062</v>
      </c>
      <c r="S12" s="163">
        <v>46062</v>
      </c>
      <c r="T12" s="289">
        <v>2.3666532981199917</v>
      </c>
      <c r="U12" s="163">
        <v>231340</v>
      </c>
      <c r="V12" s="225">
        <v>305087</v>
      </c>
      <c r="W12" s="226">
        <v>146</v>
      </c>
      <c r="X12" s="221">
        <v>0.15</v>
      </c>
      <c r="Y12" s="225">
        <v>22</v>
      </c>
      <c r="Z12" s="226">
        <v>322716.02714730753</v>
      </c>
      <c r="AA12" s="40">
        <v>0.27</v>
      </c>
      <c r="AB12" s="40">
        <v>0.27</v>
      </c>
      <c r="AC12" s="40">
        <v>0.27</v>
      </c>
      <c r="AD12" s="35">
        <v>87133</v>
      </c>
      <c r="AE12" s="225">
        <v>87133</v>
      </c>
      <c r="AF12" s="27">
        <v>0.27</v>
      </c>
      <c r="AG12" s="165">
        <v>87155</v>
      </c>
      <c r="AH12" s="165">
        <v>144185</v>
      </c>
      <c r="AI12" s="38">
        <v>231340</v>
      </c>
    </row>
    <row r="13" spans="1:36" s="9" customFormat="1" ht="16.5" customHeight="1" x14ac:dyDescent="0.3">
      <c r="A13" s="28">
        <v>4</v>
      </c>
      <c r="B13" s="190" t="s">
        <v>170</v>
      </c>
      <c r="C13" s="185">
        <v>16368</v>
      </c>
      <c r="D13" s="24">
        <v>0.78787692869769976</v>
      </c>
      <c r="E13" s="24">
        <v>0.99504999999999999</v>
      </c>
      <c r="F13" s="35">
        <v>28618</v>
      </c>
      <c r="G13" s="225">
        <v>28760</v>
      </c>
      <c r="H13" s="41">
        <v>1.7484115347018572</v>
      </c>
      <c r="I13" s="23">
        <v>0.79179632048409609</v>
      </c>
      <c r="J13" s="224">
        <v>99073.826346373535</v>
      </c>
      <c r="K13" s="26">
        <v>1.515942744995844E-2</v>
      </c>
      <c r="L13" s="165">
        <v>57741</v>
      </c>
      <c r="M13" s="23">
        <v>2.0168873352965981</v>
      </c>
      <c r="N13" s="165">
        <v>3080</v>
      </c>
      <c r="O13" s="23">
        <v>2.0822357069150756</v>
      </c>
      <c r="P13" s="226">
        <v>60821</v>
      </c>
      <c r="Q13" s="226">
        <v>78478</v>
      </c>
      <c r="R13" s="226">
        <v>17657</v>
      </c>
      <c r="S13" s="163">
        <v>17657</v>
      </c>
      <c r="T13" s="289">
        <v>2.4568643425213921</v>
      </c>
      <c r="U13" s="163">
        <v>78478</v>
      </c>
      <c r="V13" s="225">
        <v>107238</v>
      </c>
      <c r="W13" s="226">
        <v>222</v>
      </c>
      <c r="X13" s="221">
        <v>0.15</v>
      </c>
      <c r="Y13" s="225">
        <v>33</v>
      </c>
      <c r="Z13" s="226">
        <v>149899.51428571428</v>
      </c>
      <c r="AA13" s="40">
        <v>0.3</v>
      </c>
      <c r="AB13" s="40">
        <v>0.3</v>
      </c>
      <c r="AC13" s="40">
        <v>0.3</v>
      </c>
      <c r="AD13" s="35">
        <v>44970</v>
      </c>
      <c r="AE13" s="225">
        <v>44970</v>
      </c>
      <c r="AF13" s="27">
        <v>0.3</v>
      </c>
      <c r="AG13" s="165">
        <v>45003</v>
      </c>
      <c r="AH13" s="165">
        <v>33475</v>
      </c>
      <c r="AI13" s="38">
        <v>78478</v>
      </c>
    </row>
    <row r="14" spans="1:36" s="9" customFormat="1" ht="16.5" customHeight="1" x14ac:dyDescent="0.3">
      <c r="A14" s="28">
        <v>5</v>
      </c>
      <c r="B14" s="190" t="s">
        <v>198</v>
      </c>
      <c r="C14" s="185">
        <v>12759</v>
      </c>
      <c r="D14" s="24">
        <v>0.73278120591339513</v>
      </c>
      <c r="E14" s="24">
        <v>1.0973299999999999</v>
      </c>
      <c r="F14" s="35">
        <v>20748</v>
      </c>
      <c r="G14" s="225">
        <v>18908</v>
      </c>
      <c r="H14" s="41">
        <v>1.6261462497060899</v>
      </c>
      <c r="I14" s="23">
        <v>0.66778563049711137</v>
      </c>
      <c r="J14" s="224">
        <v>90191.636515363643</v>
      </c>
      <c r="K14" s="26">
        <v>1.38003509177853E-2</v>
      </c>
      <c r="L14" s="165">
        <v>52564</v>
      </c>
      <c r="M14" s="23">
        <v>1.9651414092305597</v>
      </c>
      <c r="N14" s="165">
        <v>2648</v>
      </c>
      <c r="O14" s="23">
        <v>2.0304978908926512</v>
      </c>
      <c r="P14" s="226">
        <v>55212</v>
      </c>
      <c r="Q14" s="226">
        <v>67379</v>
      </c>
      <c r="R14" s="226">
        <v>12167</v>
      </c>
      <c r="S14" s="163">
        <v>12167</v>
      </c>
      <c r="T14" s="289">
        <v>2.3307971025175251</v>
      </c>
      <c r="U14" s="163">
        <v>67379</v>
      </c>
      <c r="V14" s="225">
        <v>86287</v>
      </c>
      <c r="W14" s="226">
        <v>8</v>
      </c>
      <c r="X14" s="221">
        <v>0.15</v>
      </c>
      <c r="Y14" s="225">
        <v>1</v>
      </c>
      <c r="Z14" s="226">
        <v>118154.57716436638</v>
      </c>
      <c r="AA14" s="40">
        <v>0.32</v>
      </c>
      <c r="AB14" s="40">
        <v>0.32</v>
      </c>
      <c r="AC14" s="40">
        <v>0.32</v>
      </c>
      <c r="AD14" s="35">
        <v>37809</v>
      </c>
      <c r="AE14" s="225">
        <v>37809</v>
      </c>
      <c r="AF14" s="27">
        <v>0.32</v>
      </c>
      <c r="AG14" s="165">
        <v>37810</v>
      </c>
      <c r="AH14" s="165">
        <v>29569</v>
      </c>
      <c r="AI14" s="38">
        <v>67379</v>
      </c>
    </row>
    <row r="15" spans="1:36" s="9" customFormat="1" ht="16.5" customHeight="1" x14ac:dyDescent="0.3">
      <c r="A15" s="28">
        <v>6</v>
      </c>
      <c r="B15" s="190" t="s">
        <v>171</v>
      </c>
      <c r="C15" s="185">
        <v>18973</v>
      </c>
      <c r="D15" s="24">
        <v>0.39806383970930154</v>
      </c>
      <c r="E15" s="24">
        <v>1.0265</v>
      </c>
      <c r="F15" s="35">
        <v>16760</v>
      </c>
      <c r="G15" s="225">
        <v>16327</v>
      </c>
      <c r="H15" s="41">
        <v>0.88336056501344018</v>
      </c>
      <c r="I15" s="23">
        <v>0.38778747170901273</v>
      </c>
      <c r="J15" s="224">
        <v>141241.2679875989</v>
      </c>
      <c r="K15" s="26">
        <v>2.1611527826859957E-2</v>
      </c>
      <c r="L15" s="165">
        <v>82316</v>
      </c>
      <c r="M15" s="23">
        <v>1.8483288725007498</v>
      </c>
      <c r="N15" s="165">
        <v>3683</v>
      </c>
      <c r="O15" s="23">
        <v>1.9136767268561119</v>
      </c>
      <c r="P15" s="226">
        <v>85999</v>
      </c>
      <c r="Q15" s="226">
        <v>108890</v>
      </c>
      <c r="R15" s="226">
        <v>22891</v>
      </c>
      <c r="S15" s="163">
        <v>22891</v>
      </c>
      <c r="T15" s="289">
        <v>2.3198341349605345</v>
      </c>
      <c r="U15" s="163">
        <v>108890</v>
      </c>
      <c r="V15" s="225">
        <v>125217</v>
      </c>
      <c r="W15" s="226">
        <v>770</v>
      </c>
      <c r="X15" s="221">
        <v>0.15</v>
      </c>
      <c r="Y15" s="225">
        <v>116</v>
      </c>
      <c r="Z15" s="226">
        <v>153115.80590717299</v>
      </c>
      <c r="AA15" s="40">
        <v>0.44</v>
      </c>
      <c r="AB15" s="40">
        <v>0.44</v>
      </c>
      <c r="AC15" s="40">
        <v>0.44</v>
      </c>
      <c r="AD15" s="35">
        <v>67371</v>
      </c>
      <c r="AE15" s="225">
        <v>67371</v>
      </c>
      <c r="AF15" s="27">
        <v>0.44</v>
      </c>
      <c r="AG15" s="165">
        <v>67487</v>
      </c>
      <c r="AH15" s="165">
        <v>41403</v>
      </c>
      <c r="AI15" s="38">
        <v>108890</v>
      </c>
    </row>
    <row r="16" spans="1:36" s="9" customFormat="1" ht="16.5" customHeight="1" x14ac:dyDescent="0.3">
      <c r="A16" s="28">
        <v>7</v>
      </c>
      <c r="B16" s="190" t="s">
        <v>172</v>
      </c>
      <c r="C16" s="185">
        <v>62883</v>
      </c>
      <c r="D16" s="24">
        <v>0.93243560112967128</v>
      </c>
      <c r="E16" s="24">
        <v>0.91088999999999998</v>
      </c>
      <c r="F16" s="35">
        <v>130118</v>
      </c>
      <c r="G16" s="225">
        <v>142847</v>
      </c>
      <c r="H16" s="41">
        <v>2.0692078940254124</v>
      </c>
      <c r="I16" s="23">
        <v>1.0236533512604939</v>
      </c>
      <c r="J16" s="224">
        <v>309999.48639024986</v>
      </c>
      <c r="K16" s="26">
        <v>4.743346347629368E-2</v>
      </c>
      <c r="L16" s="165">
        <v>180669</v>
      </c>
      <c r="M16" s="23">
        <v>2.1136095051876707</v>
      </c>
      <c r="N16" s="165">
        <v>10833</v>
      </c>
      <c r="O16" s="23">
        <v>2.1789637995906572</v>
      </c>
      <c r="P16" s="226">
        <v>191502</v>
      </c>
      <c r="Q16" s="226">
        <v>237617</v>
      </c>
      <c r="R16" s="226">
        <v>46115</v>
      </c>
      <c r="S16" s="163">
        <v>46115</v>
      </c>
      <c r="T16" s="289">
        <v>2.4571705093103753</v>
      </c>
      <c r="U16" s="163">
        <v>237617</v>
      </c>
      <c r="V16" s="225">
        <v>380464</v>
      </c>
      <c r="W16" s="226">
        <v>6482</v>
      </c>
      <c r="X16" s="221">
        <v>0.15</v>
      </c>
      <c r="Y16" s="225">
        <v>972</v>
      </c>
      <c r="Z16" s="226">
        <v>802213.80428954423</v>
      </c>
      <c r="AA16" s="40">
        <v>0.26</v>
      </c>
      <c r="AB16" s="40">
        <v>0.28000000000000003</v>
      </c>
      <c r="AC16" s="40">
        <v>0.28000000000000003</v>
      </c>
      <c r="AD16" s="35">
        <v>224620</v>
      </c>
      <c r="AE16" s="225">
        <v>224620</v>
      </c>
      <c r="AF16" s="27">
        <v>0.28000000000000003</v>
      </c>
      <c r="AG16" s="165">
        <v>225592</v>
      </c>
      <c r="AH16" s="165">
        <v>12025</v>
      </c>
      <c r="AI16" s="38">
        <v>237617</v>
      </c>
    </row>
    <row r="17" spans="1:35" s="9" customFormat="1" ht="16.5" customHeight="1" x14ac:dyDescent="0.3">
      <c r="A17" s="28">
        <v>8</v>
      </c>
      <c r="B17" s="190" t="s">
        <v>173</v>
      </c>
      <c r="C17" s="185">
        <v>19727</v>
      </c>
      <c r="D17" s="24">
        <v>1.5653413497768238</v>
      </c>
      <c r="E17" s="24">
        <v>0.96006999999999998</v>
      </c>
      <c r="F17" s="35">
        <v>68526</v>
      </c>
      <c r="G17" s="225">
        <v>71376</v>
      </c>
      <c r="H17" s="41">
        <v>3.4737162264916104</v>
      </c>
      <c r="I17" s="23">
        <v>1.6304450194015268</v>
      </c>
      <c r="J17" s="224">
        <v>69243.753666502089</v>
      </c>
      <c r="K17" s="26">
        <v>1.059508549109908E-2</v>
      </c>
      <c r="L17" s="165">
        <v>40356</v>
      </c>
      <c r="M17" s="23">
        <v>2.3667686588581489</v>
      </c>
      <c r="N17" s="165">
        <v>3582</v>
      </c>
      <c r="O17" s="23">
        <v>2.4321247713701326</v>
      </c>
      <c r="P17" s="226">
        <v>43938</v>
      </c>
      <c r="Q17" s="226">
        <v>60804</v>
      </c>
      <c r="R17" s="226">
        <v>16866</v>
      </c>
      <c r="S17" s="163">
        <v>16866</v>
      </c>
      <c r="T17" s="289">
        <v>2.7398568187255536</v>
      </c>
      <c r="U17" s="163">
        <v>60804</v>
      </c>
      <c r="V17" s="225">
        <v>132180</v>
      </c>
      <c r="W17" s="226">
        <v>874</v>
      </c>
      <c r="X17" s="221">
        <v>0.15</v>
      </c>
      <c r="Y17" s="225">
        <v>131</v>
      </c>
      <c r="Z17" s="226">
        <v>563111.17242206237</v>
      </c>
      <c r="AA17" s="40">
        <v>0.08</v>
      </c>
      <c r="AB17" s="40">
        <v>0.08</v>
      </c>
      <c r="AC17" s="40">
        <v>0.08</v>
      </c>
      <c r="AD17" s="35">
        <v>45049</v>
      </c>
      <c r="AE17" s="225">
        <v>45049</v>
      </c>
      <c r="AF17" s="27">
        <v>0.08</v>
      </c>
      <c r="AG17" s="165">
        <v>45180</v>
      </c>
      <c r="AH17" s="165">
        <v>15624</v>
      </c>
      <c r="AI17" s="38">
        <v>60804</v>
      </c>
    </row>
    <row r="18" spans="1:35" s="9" customFormat="1" ht="16.5" customHeight="1" x14ac:dyDescent="0.3">
      <c r="A18" s="28">
        <v>9</v>
      </c>
      <c r="B18" s="190" t="s">
        <v>174</v>
      </c>
      <c r="C18" s="185">
        <v>10249</v>
      </c>
      <c r="D18" s="24">
        <v>0.26261875728487011</v>
      </c>
      <c r="E18" s="24">
        <v>0.95730999999999999</v>
      </c>
      <c r="F18" s="35">
        <v>5973</v>
      </c>
      <c r="G18" s="225">
        <v>6239</v>
      </c>
      <c r="H18" s="41">
        <v>0.58278856473802321</v>
      </c>
      <c r="I18" s="23">
        <v>0.2743299007477934</v>
      </c>
      <c r="J18" s="224">
        <v>74375.619790393554</v>
      </c>
      <c r="K18" s="26">
        <v>1.138031964483054E-2</v>
      </c>
      <c r="L18" s="165">
        <v>43346</v>
      </c>
      <c r="M18" s="23">
        <v>1.8009800059468142</v>
      </c>
      <c r="N18" s="165">
        <v>1856</v>
      </c>
      <c r="O18" s="23">
        <v>1.8663484965860744</v>
      </c>
      <c r="P18" s="226">
        <v>45202</v>
      </c>
      <c r="Q18" s="226">
        <v>57800</v>
      </c>
      <c r="R18" s="226">
        <v>12598</v>
      </c>
      <c r="S18" s="163">
        <v>12598</v>
      </c>
      <c r="T18" s="289">
        <v>2.3100512148368306</v>
      </c>
      <c r="U18" s="163">
        <v>57800</v>
      </c>
      <c r="V18" s="225">
        <v>64039</v>
      </c>
      <c r="W18" s="226">
        <v>0</v>
      </c>
      <c r="X18" s="221">
        <v>0.15</v>
      </c>
      <c r="Y18" s="225">
        <v>0</v>
      </c>
      <c r="Z18" s="226">
        <v>34314.671280276816</v>
      </c>
      <c r="AA18" s="40">
        <v>0.56999999999999995</v>
      </c>
      <c r="AB18" s="40">
        <v>0.56999999999999995</v>
      </c>
      <c r="AC18" s="40">
        <v>0.56999999999999995</v>
      </c>
      <c r="AD18" s="35">
        <v>19559</v>
      </c>
      <c r="AE18" s="225">
        <v>19559</v>
      </c>
      <c r="AF18" s="27">
        <v>0.56999999999999995</v>
      </c>
      <c r="AG18" s="165">
        <v>19559</v>
      </c>
      <c r="AH18" s="165">
        <v>38241</v>
      </c>
      <c r="AI18" s="38">
        <v>57800</v>
      </c>
    </row>
    <row r="19" spans="1:35" s="9" customFormat="1" ht="16.5" customHeight="1" x14ac:dyDescent="0.3">
      <c r="A19" s="28">
        <v>10</v>
      </c>
      <c r="B19" s="190" t="s">
        <v>175</v>
      </c>
      <c r="C19" s="185">
        <v>16795</v>
      </c>
      <c r="D19" s="24">
        <v>0.65110465793794003</v>
      </c>
      <c r="E19" s="24">
        <v>1.09663</v>
      </c>
      <c r="F19" s="35">
        <v>24267</v>
      </c>
      <c r="G19" s="225">
        <v>22129</v>
      </c>
      <c r="H19" s="41">
        <v>1.4448943137838643</v>
      </c>
      <c r="I19" s="23">
        <v>0.59373230527884524</v>
      </c>
      <c r="J19" s="224">
        <v>122592.77426951332</v>
      </c>
      <c r="K19" s="26">
        <v>1.8758095210035707E-2</v>
      </c>
      <c r="L19" s="165">
        <v>71448</v>
      </c>
      <c r="M19" s="23">
        <v>1.9342560766363235</v>
      </c>
      <c r="N19" s="165">
        <v>3483</v>
      </c>
      <c r="O19" s="23">
        <v>1.9996049218893481</v>
      </c>
      <c r="P19" s="226">
        <v>74931</v>
      </c>
      <c r="Q19" s="226">
        <v>92946</v>
      </c>
      <c r="R19" s="226">
        <v>18015</v>
      </c>
      <c r="S19" s="163">
        <v>18015</v>
      </c>
      <c r="T19" s="289">
        <v>2.3376064858380237</v>
      </c>
      <c r="U19" s="163">
        <v>92946</v>
      </c>
      <c r="V19" s="225">
        <v>115075</v>
      </c>
      <c r="W19" s="226">
        <v>283</v>
      </c>
      <c r="X19" s="221">
        <v>0.15</v>
      </c>
      <c r="Y19" s="225">
        <v>42</v>
      </c>
      <c r="Z19" s="226">
        <v>200675.35989010989</v>
      </c>
      <c r="AA19" s="40">
        <v>0.27</v>
      </c>
      <c r="AB19" s="40">
        <v>0.27</v>
      </c>
      <c r="AC19" s="40">
        <v>0.27</v>
      </c>
      <c r="AD19" s="35">
        <v>54182</v>
      </c>
      <c r="AE19" s="225">
        <v>54182</v>
      </c>
      <c r="AF19" s="27">
        <v>0.27</v>
      </c>
      <c r="AG19" s="165">
        <v>54224</v>
      </c>
      <c r="AH19" s="165">
        <v>38722</v>
      </c>
      <c r="AI19" s="38">
        <v>92946</v>
      </c>
    </row>
    <row r="20" spans="1:35" s="9" customFormat="1" ht="16.5" customHeight="1" x14ac:dyDescent="0.3">
      <c r="A20" s="28">
        <v>11</v>
      </c>
      <c r="B20" s="190" t="s">
        <v>176</v>
      </c>
      <c r="C20" s="185">
        <v>57414</v>
      </c>
      <c r="D20" s="24">
        <v>0.2891298686311396</v>
      </c>
      <c r="E20" s="24">
        <v>1.04826</v>
      </c>
      <c r="F20" s="35">
        <v>36838</v>
      </c>
      <c r="G20" s="225">
        <v>35142</v>
      </c>
      <c r="H20" s="41">
        <v>0.64162051067683845</v>
      </c>
      <c r="I20" s="23">
        <v>0.27581885088731767</v>
      </c>
      <c r="J20" s="224">
        <v>455970.13910084427</v>
      </c>
      <c r="K20" s="26">
        <v>6.9768641203789741E-2</v>
      </c>
      <c r="L20" s="165">
        <v>265741</v>
      </c>
      <c r="M20" s="23">
        <v>1.8016143164034539</v>
      </c>
      <c r="N20" s="165">
        <v>11382</v>
      </c>
      <c r="O20" s="23">
        <v>1.8669659331600126</v>
      </c>
      <c r="P20" s="226">
        <v>277123</v>
      </c>
      <c r="Q20" s="226">
        <v>322774</v>
      </c>
      <c r="R20" s="226">
        <v>45651</v>
      </c>
      <c r="S20" s="163">
        <v>45651</v>
      </c>
      <c r="T20" s="289">
        <v>2.1290786248270011</v>
      </c>
      <c r="U20" s="163">
        <v>322774</v>
      </c>
      <c r="V20" s="225">
        <v>357916</v>
      </c>
      <c r="W20" s="226">
        <v>1342</v>
      </c>
      <c r="X20" s="221">
        <v>0.15</v>
      </c>
      <c r="Y20" s="225">
        <v>201</v>
      </c>
      <c r="Z20" s="226">
        <v>414296.40993024211</v>
      </c>
      <c r="AA20" s="40">
        <v>0.48</v>
      </c>
      <c r="AB20" s="40">
        <v>0.48</v>
      </c>
      <c r="AC20" s="40">
        <v>0.48</v>
      </c>
      <c r="AD20" s="35">
        <v>198862</v>
      </c>
      <c r="AE20" s="225">
        <v>198862</v>
      </c>
      <c r="AF20" s="27">
        <v>0.48</v>
      </c>
      <c r="AG20" s="165">
        <v>199063</v>
      </c>
      <c r="AH20" s="165">
        <v>123711</v>
      </c>
      <c r="AI20" s="38">
        <v>322774</v>
      </c>
    </row>
    <row r="21" spans="1:35" s="9" customFormat="1" ht="16.5" customHeight="1" x14ac:dyDescent="0.3">
      <c r="A21" s="28">
        <v>12</v>
      </c>
      <c r="B21" s="190" t="s">
        <v>177</v>
      </c>
      <c r="C21" s="185">
        <v>6785</v>
      </c>
      <c r="D21" s="24">
        <v>0.67942340266179979</v>
      </c>
      <c r="E21" s="24">
        <v>1.2224299999999999</v>
      </c>
      <c r="F21" s="35">
        <v>10230</v>
      </c>
      <c r="G21" s="225">
        <v>8369</v>
      </c>
      <c r="H21" s="41">
        <v>1.507737656595431</v>
      </c>
      <c r="I21" s="23">
        <v>0.55579738934891965</v>
      </c>
      <c r="J21" s="224">
        <v>56118.082924858936</v>
      </c>
      <c r="K21" s="26">
        <v>8.586707893525199E-3</v>
      </c>
      <c r="L21" s="165">
        <v>32706</v>
      </c>
      <c r="M21" s="23">
        <v>1.9184280440696591</v>
      </c>
      <c r="N21" s="165">
        <v>1569</v>
      </c>
      <c r="O21" s="23">
        <v>1.983797318736596</v>
      </c>
      <c r="P21" s="226">
        <v>34275</v>
      </c>
      <c r="Q21" s="226">
        <v>44278</v>
      </c>
      <c r="R21" s="226">
        <v>10003</v>
      </c>
      <c r="S21" s="163">
        <v>10003</v>
      </c>
      <c r="T21" s="289">
        <v>2.40055248412434</v>
      </c>
      <c r="U21" s="163">
        <v>44278</v>
      </c>
      <c r="V21" s="225">
        <v>52647</v>
      </c>
      <c r="W21" s="226">
        <v>120</v>
      </c>
      <c r="X21" s="221">
        <v>0.15</v>
      </c>
      <c r="Y21" s="225">
        <v>18</v>
      </c>
      <c r="Z21" s="226">
        <v>70569.145569620247</v>
      </c>
      <c r="AA21" s="40">
        <v>0.42</v>
      </c>
      <c r="AB21" s="40">
        <v>0.42</v>
      </c>
      <c r="AC21" s="40">
        <v>0.42</v>
      </c>
      <c r="AD21" s="35">
        <v>29639</v>
      </c>
      <c r="AE21" s="225">
        <v>29639</v>
      </c>
      <c r="AF21" s="27">
        <v>0.42</v>
      </c>
      <c r="AG21" s="165">
        <v>29657</v>
      </c>
      <c r="AH21" s="165">
        <v>14621</v>
      </c>
      <c r="AI21" s="38">
        <v>44278</v>
      </c>
    </row>
    <row r="22" spans="1:35" s="9" customFormat="1" ht="16.5" customHeight="1" x14ac:dyDescent="0.3">
      <c r="A22" s="28">
        <v>13</v>
      </c>
      <c r="B22" s="190" t="s">
        <v>212</v>
      </c>
      <c r="C22" s="185">
        <v>33350</v>
      </c>
      <c r="D22" s="24">
        <v>0.87338713863011141</v>
      </c>
      <c r="E22" s="24">
        <v>0.91686000000000001</v>
      </c>
      <c r="F22" s="35">
        <v>64638</v>
      </c>
      <c r="G22" s="225">
        <v>70499</v>
      </c>
      <c r="H22" s="41">
        <v>1.9381709145427286</v>
      </c>
      <c r="I22" s="23">
        <v>0.9525850605655295</v>
      </c>
      <c r="J22" s="224">
        <v>171774.31352528706</v>
      </c>
      <c r="K22" s="26">
        <v>2.6283432665143248E-2</v>
      </c>
      <c r="L22" s="165">
        <v>100111</v>
      </c>
      <c r="M22" s="23">
        <v>2.0839624866037179</v>
      </c>
      <c r="N22" s="165">
        <v>5783</v>
      </c>
      <c r="O22" s="23">
        <v>2.1493174990876494</v>
      </c>
      <c r="P22" s="226">
        <v>105894</v>
      </c>
      <c r="Q22" s="226">
        <v>146509</v>
      </c>
      <c r="R22" s="226">
        <v>40615</v>
      </c>
      <c r="S22" s="163">
        <v>40615</v>
      </c>
      <c r="T22" s="289">
        <v>2.6083169512811248</v>
      </c>
      <c r="U22" s="163">
        <v>146509</v>
      </c>
      <c r="V22" s="225">
        <v>217008</v>
      </c>
      <c r="W22" s="226">
        <v>4204</v>
      </c>
      <c r="X22" s="221">
        <v>0.15</v>
      </c>
      <c r="Y22" s="225">
        <v>631</v>
      </c>
      <c r="Z22" s="226">
        <v>341012.71196388261</v>
      </c>
      <c r="AA22" s="40">
        <v>0.27</v>
      </c>
      <c r="AB22" s="40">
        <v>0.27</v>
      </c>
      <c r="AC22" s="40">
        <v>0.27</v>
      </c>
      <c r="AD22" s="35">
        <v>92073</v>
      </c>
      <c r="AE22" s="225">
        <v>92073</v>
      </c>
      <c r="AF22" s="27">
        <v>0.27</v>
      </c>
      <c r="AG22" s="165">
        <v>92704</v>
      </c>
      <c r="AH22" s="165">
        <v>53805</v>
      </c>
      <c r="AI22" s="38">
        <v>146509</v>
      </c>
    </row>
    <row r="23" spans="1:35" s="9" customFormat="1" ht="16.5" customHeight="1" x14ac:dyDescent="0.3">
      <c r="A23" s="28">
        <v>14</v>
      </c>
      <c r="B23" s="190" t="s">
        <v>178</v>
      </c>
      <c r="C23" s="185">
        <v>12064</v>
      </c>
      <c r="D23" s="24">
        <v>0.24850830960287604</v>
      </c>
      <c r="E23" s="24">
        <v>0.99297999999999997</v>
      </c>
      <c r="F23" s="35">
        <v>6653</v>
      </c>
      <c r="G23" s="225">
        <v>6700</v>
      </c>
      <c r="H23" s="41">
        <v>0.55147546419098148</v>
      </c>
      <c r="I23" s="23">
        <v>0.2502651711040263</v>
      </c>
      <c r="J23" s="224">
        <v>91643.118798348078</v>
      </c>
      <c r="K23" s="26">
        <v>1.402244429173934E-2</v>
      </c>
      <c r="L23" s="165">
        <v>53410</v>
      </c>
      <c r="M23" s="23">
        <v>1.7909553783356649</v>
      </c>
      <c r="N23" s="165">
        <v>2266</v>
      </c>
      <c r="O23" s="23">
        <v>1.8563214897302893</v>
      </c>
      <c r="P23" s="226">
        <v>55676</v>
      </c>
      <c r="Q23" s="226">
        <v>74620</v>
      </c>
      <c r="R23" s="226">
        <v>18944</v>
      </c>
      <c r="S23" s="163">
        <v>18944</v>
      </c>
      <c r="T23" s="289">
        <v>2.4027891041432485</v>
      </c>
      <c r="U23" s="163">
        <v>74620</v>
      </c>
      <c r="V23" s="225">
        <v>81320</v>
      </c>
      <c r="W23" s="226">
        <v>212</v>
      </c>
      <c r="X23" s="221">
        <v>0.15</v>
      </c>
      <c r="Y23" s="225">
        <v>32</v>
      </c>
      <c r="Z23" s="226">
        <v>72146.042000000001</v>
      </c>
      <c r="AA23" s="40">
        <v>0.56999999999999995</v>
      </c>
      <c r="AB23" s="40">
        <v>0.56999999999999995</v>
      </c>
      <c r="AC23" s="40">
        <v>0.56999999999999995</v>
      </c>
      <c r="AD23" s="35">
        <v>41123</v>
      </c>
      <c r="AE23" s="225">
        <v>41123</v>
      </c>
      <c r="AF23" s="27">
        <v>0.56999999999999995</v>
      </c>
      <c r="AG23" s="165">
        <v>41155</v>
      </c>
      <c r="AH23" s="165">
        <v>33465</v>
      </c>
      <c r="AI23" s="38">
        <v>74620</v>
      </c>
    </row>
    <row r="24" spans="1:35" s="9" customFormat="1" ht="16.5" customHeight="1" x14ac:dyDescent="0.3">
      <c r="A24" s="28">
        <v>15</v>
      </c>
      <c r="B24" s="190" t="s">
        <v>179</v>
      </c>
      <c r="C24" s="185">
        <v>31558</v>
      </c>
      <c r="D24" s="24">
        <v>0.39295054612197772</v>
      </c>
      <c r="E24" s="24">
        <v>0.98163999999999996</v>
      </c>
      <c r="F24" s="35">
        <v>27519</v>
      </c>
      <c r="G24" s="225">
        <v>28034</v>
      </c>
      <c r="H24" s="41">
        <v>0.87201343557893407</v>
      </c>
      <c r="I24" s="23">
        <v>0.40030005513424244</v>
      </c>
      <c r="J24" s="224">
        <v>223539.63173943842</v>
      </c>
      <c r="K24" s="26">
        <v>3.4204117823178067E-2</v>
      </c>
      <c r="L24" s="165">
        <v>130280</v>
      </c>
      <c r="M24" s="23">
        <v>1.8535509708795213</v>
      </c>
      <c r="N24" s="165">
        <v>5859</v>
      </c>
      <c r="O24" s="23">
        <v>1.9189071047093615</v>
      </c>
      <c r="P24" s="226">
        <v>136139</v>
      </c>
      <c r="Q24" s="226">
        <v>162760</v>
      </c>
      <c r="R24" s="226">
        <v>26621</v>
      </c>
      <c r="S24" s="163">
        <v>26621</v>
      </c>
      <c r="T24" s="289">
        <v>2.2158597653484091</v>
      </c>
      <c r="U24" s="163">
        <v>162760</v>
      </c>
      <c r="V24" s="225">
        <v>190794</v>
      </c>
      <c r="W24" s="226">
        <v>874</v>
      </c>
      <c r="X24" s="221">
        <v>0.15</v>
      </c>
      <c r="Y24" s="225">
        <v>131</v>
      </c>
      <c r="Z24" s="226">
        <v>362838.95329087047</v>
      </c>
      <c r="AA24" s="40">
        <v>0.31</v>
      </c>
      <c r="AB24" s="40">
        <v>0.31</v>
      </c>
      <c r="AC24" s="40">
        <v>0.31</v>
      </c>
      <c r="AD24" s="35">
        <v>112480</v>
      </c>
      <c r="AE24" s="225">
        <v>112480</v>
      </c>
      <c r="AF24" s="27">
        <v>0.31</v>
      </c>
      <c r="AG24" s="165">
        <v>112611</v>
      </c>
      <c r="AH24" s="165">
        <v>50149</v>
      </c>
      <c r="AI24" s="38">
        <v>162760</v>
      </c>
    </row>
    <row r="25" spans="1:35" s="9" customFormat="1" ht="16.5" customHeight="1" x14ac:dyDescent="0.3">
      <c r="A25" s="22">
        <v>16</v>
      </c>
      <c r="B25" s="190" t="s">
        <v>180</v>
      </c>
      <c r="C25" s="185">
        <v>17874</v>
      </c>
      <c r="D25" s="24">
        <v>0.22304320343481038</v>
      </c>
      <c r="E25" s="24">
        <v>0.97211999999999998</v>
      </c>
      <c r="F25" s="35">
        <v>8847</v>
      </c>
      <c r="G25" s="225">
        <v>9101</v>
      </c>
      <c r="H25" s="41">
        <v>0.4949647532729104</v>
      </c>
      <c r="I25" s="23">
        <v>0.22943999036622062</v>
      </c>
      <c r="J25" s="224">
        <v>133973.05890894795</v>
      </c>
      <c r="K25" s="26">
        <v>2.0499408791165002E-2</v>
      </c>
      <c r="L25" s="165">
        <v>78080</v>
      </c>
      <c r="M25" s="23">
        <v>1.7822658213251217</v>
      </c>
      <c r="N25" s="165">
        <v>3286</v>
      </c>
      <c r="O25" s="23">
        <v>1.84761656006143</v>
      </c>
      <c r="P25" s="226">
        <v>81366</v>
      </c>
      <c r="Q25" s="226">
        <v>102928</v>
      </c>
      <c r="R25" s="226">
        <v>21562</v>
      </c>
      <c r="S25" s="163">
        <v>21562</v>
      </c>
      <c r="T25" s="289">
        <v>2.2764335499069199</v>
      </c>
      <c r="U25" s="163">
        <v>102928</v>
      </c>
      <c r="V25" s="225">
        <v>112029</v>
      </c>
      <c r="W25" s="226">
        <v>9</v>
      </c>
      <c r="X25" s="221">
        <v>0.15</v>
      </c>
      <c r="Y25" s="225">
        <v>1</v>
      </c>
      <c r="Z25" s="226">
        <v>71720.464646464636</v>
      </c>
      <c r="AA25" s="40">
        <v>0.56999999999999995</v>
      </c>
      <c r="AB25" s="40">
        <v>0.56999999999999995</v>
      </c>
      <c r="AC25" s="40">
        <v>0.56999999999999995</v>
      </c>
      <c r="AD25" s="35">
        <v>40881</v>
      </c>
      <c r="AE25" s="225">
        <v>40881</v>
      </c>
      <c r="AF25" s="27">
        <v>0.56999999999999995</v>
      </c>
      <c r="AG25" s="165">
        <v>40882</v>
      </c>
      <c r="AH25" s="165">
        <v>62046</v>
      </c>
      <c r="AI25" s="38">
        <v>102928</v>
      </c>
    </row>
    <row r="26" spans="1:35" s="9" customFormat="1" ht="16.5" customHeight="1" x14ac:dyDescent="0.3">
      <c r="A26" s="28">
        <v>17</v>
      </c>
      <c r="B26" s="190" t="s">
        <v>181</v>
      </c>
      <c r="C26" s="185">
        <v>25371</v>
      </c>
      <c r="D26" s="24">
        <v>0.34467768075693145</v>
      </c>
      <c r="E26" s="24">
        <v>1.18005</v>
      </c>
      <c r="F26" s="35">
        <v>19406</v>
      </c>
      <c r="G26" s="225">
        <v>16445</v>
      </c>
      <c r="H26" s="41">
        <v>0.76488904654920975</v>
      </c>
      <c r="I26" s="23">
        <v>0.29208735287227783</v>
      </c>
      <c r="J26" s="224">
        <v>225413.76789196685</v>
      </c>
      <c r="K26" s="26">
        <v>3.4490882068421519E-2</v>
      </c>
      <c r="L26" s="165">
        <v>131372</v>
      </c>
      <c r="M26" s="23">
        <v>1.8084022128497237</v>
      </c>
      <c r="N26" s="165">
        <v>5662</v>
      </c>
      <c r="O26" s="23">
        <v>1.873753845900848</v>
      </c>
      <c r="P26" s="226">
        <v>137034</v>
      </c>
      <c r="Q26" s="226">
        <v>171195</v>
      </c>
      <c r="R26" s="226">
        <v>34161</v>
      </c>
      <c r="S26" s="163">
        <v>34161</v>
      </c>
      <c r="T26" s="289">
        <v>2.2680451098816774</v>
      </c>
      <c r="U26" s="163">
        <v>171195</v>
      </c>
      <c r="V26" s="225">
        <v>187640</v>
      </c>
      <c r="W26" s="226">
        <v>171</v>
      </c>
      <c r="X26" s="221">
        <v>0.15</v>
      </c>
      <c r="Y26" s="225">
        <v>26</v>
      </c>
      <c r="Z26" s="226">
        <v>175977.86592178771</v>
      </c>
      <c r="AA26" s="40">
        <v>0.56999999999999995</v>
      </c>
      <c r="AB26" s="40">
        <v>0.56999999999999995</v>
      </c>
      <c r="AC26" s="40">
        <v>0.56999999999999995</v>
      </c>
      <c r="AD26" s="35">
        <v>100307</v>
      </c>
      <c r="AE26" s="225">
        <v>100307</v>
      </c>
      <c r="AF26" s="27">
        <v>0.56999999999999995</v>
      </c>
      <c r="AG26" s="165">
        <v>100333</v>
      </c>
      <c r="AH26" s="165">
        <v>70862</v>
      </c>
      <c r="AI26" s="38">
        <v>171195</v>
      </c>
    </row>
    <row r="27" spans="1:35" s="9" customFormat="1" ht="16.5" customHeight="1" x14ac:dyDescent="0.3">
      <c r="A27" s="28">
        <v>18</v>
      </c>
      <c r="B27" s="190" t="s">
        <v>182</v>
      </c>
      <c r="C27" s="185">
        <v>17022</v>
      </c>
      <c r="D27" s="24">
        <v>0.37565271289070584</v>
      </c>
      <c r="E27" s="24">
        <v>0.97565999999999997</v>
      </c>
      <c r="F27" s="35">
        <v>14190</v>
      </c>
      <c r="G27" s="225">
        <v>14544</v>
      </c>
      <c r="H27" s="41">
        <v>0.83362707084948895</v>
      </c>
      <c r="I27" s="23">
        <v>0.38502420196657222</v>
      </c>
      <c r="J27" s="224">
        <v>120574.18595922188</v>
      </c>
      <c r="K27" s="26">
        <v>1.8449228134142081E-2</v>
      </c>
      <c r="L27" s="165">
        <v>70271</v>
      </c>
      <c r="M27" s="23">
        <v>1.8471731680307644</v>
      </c>
      <c r="N27" s="165">
        <v>3141</v>
      </c>
      <c r="O27" s="23">
        <v>1.9125288610251379</v>
      </c>
      <c r="P27" s="226">
        <v>73412</v>
      </c>
      <c r="Q27" s="226">
        <v>89413</v>
      </c>
      <c r="R27" s="226">
        <v>16001</v>
      </c>
      <c r="S27" s="163">
        <v>16001</v>
      </c>
      <c r="T27" s="289">
        <v>2.2454662833756545</v>
      </c>
      <c r="U27" s="163">
        <v>89413</v>
      </c>
      <c r="V27" s="225">
        <v>103957</v>
      </c>
      <c r="W27" s="226">
        <v>60</v>
      </c>
      <c r="X27" s="221">
        <v>0.15</v>
      </c>
      <c r="Y27" s="225">
        <v>9</v>
      </c>
      <c r="Z27" s="226">
        <v>92568.918620689656</v>
      </c>
      <c r="AA27" s="40">
        <v>0.56999999999999995</v>
      </c>
      <c r="AB27" s="40">
        <v>0.56999999999999995</v>
      </c>
      <c r="AC27" s="40">
        <v>0.56999999999999995</v>
      </c>
      <c r="AD27" s="35">
        <v>52764</v>
      </c>
      <c r="AE27" s="225">
        <v>52764</v>
      </c>
      <c r="AF27" s="27">
        <v>0.56999999999999995</v>
      </c>
      <c r="AG27" s="165">
        <v>52773</v>
      </c>
      <c r="AH27" s="165">
        <v>36640</v>
      </c>
      <c r="AI27" s="38">
        <v>89413</v>
      </c>
    </row>
    <row r="28" spans="1:35" s="9" customFormat="1" ht="16.5" customHeight="1" x14ac:dyDescent="0.3">
      <c r="A28" s="22">
        <v>19</v>
      </c>
      <c r="B28" s="190" t="s">
        <v>183</v>
      </c>
      <c r="C28" s="185">
        <v>16253</v>
      </c>
      <c r="D28" s="24">
        <v>0.38322344756833904</v>
      </c>
      <c r="E28" s="24">
        <v>1.23611</v>
      </c>
      <c r="F28" s="35">
        <v>13822</v>
      </c>
      <c r="G28" s="225">
        <v>11182</v>
      </c>
      <c r="H28" s="41">
        <v>0.85042761336368666</v>
      </c>
      <c r="I28" s="23">
        <v>0.31002374187437931</v>
      </c>
      <c r="J28" s="224">
        <v>150220.33553516731</v>
      </c>
      <c r="K28" s="26">
        <v>2.2985427756592732E-2</v>
      </c>
      <c r="L28" s="165">
        <v>87549</v>
      </c>
      <c r="M28" s="23">
        <v>1.8158855148958661</v>
      </c>
      <c r="N28" s="165">
        <v>3800</v>
      </c>
      <c r="O28" s="23">
        <v>1.8812463384059193</v>
      </c>
      <c r="P28" s="226">
        <v>91349</v>
      </c>
      <c r="Q28" s="226">
        <v>114843</v>
      </c>
      <c r="R28" s="226">
        <v>23494</v>
      </c>
      <c r="S28" s="163">
        <v>23494</v>
      </c>
      <c r="T28" s="289">
        <v>2.2853482298651797</v>
      </c>
      <c r="U28" s="163">
        <v>114843</v>
      </c>
      <c r="V28" s="225">
        <v>126025</v>
      </c>
      <c r="W28" s="226">
        <v>337</v>
      </c>
      <c r="X28" s="221">
        <v>0.15</v>
      </c>
      <c r="Y28" s="225">
        <v>51</v>
      </c>
      <c r="Z28" s="226">
        <v>115818.36488169363</v>
      </c>
      <c r="AA28" s="40">
        <v>0.56999999999999995</v>
      </c>
      <c r="AB28" s="40">
        <v>0.56999999999999995</v>
      </c>
      <c r="AC28" s="40">
        <v>0.56999999999999995</v>
      </c>
      <c r="AD28" s="35">
        <v>66016</v>
      </c>
      <c r="AE28" s="225">
        <v>66016</v>
      </c>
      <c r="AF28" s="27">
        <v>0.56999999999999995</v>
      </c>
      <c r="AG28" s="165">
        <v>66067</v>
      </c>
      <c r="AH28" s="165">
        <v>48776</v>
      </c>
      <c r="AI28" s="38">
        <v>114843</v>
      </c>
    </row>
    <row r="29" spans="1:35" s="9" customFormat="1" ht="16.5" customHeight="1" x14ac:dyDescent="0.3">
      <c r="A29" s="28">
        <v>20</v>
      </c>
      <c r="B29" s="190" t="s">
        <v>184</v>
      </c>
      <c r="C29" s="185">
        <v>11526</v>
      </c>
      <c r="D29" s="24">
        <v>0.20916542005479616</v>
      </c>
      <c r="E29" s="24">
        <v>1.0177499999999999</v>
      </c>
      <c r="F29" s="35">
        <v>5350</v>
      </c>
      <c r="G29" s="225">
        <v>5257</v>
      </c>
      <c r="H29" s="41">
        <v>0.46416796807218463</v>
      </c>
      <c r="I29" s="23">
        <v>0.20551748470134726</v>
      </c>
      <c r="J29" s="224">
        <v>91259.377474122331</v>
      </c>
      <c r="K29" s="26">
        <v>1.3963727484498915E-2</v>
      </c>
      <c r="L29" s="165">
        <v>53186</v>
      </c>
      <c r="M29" s="23">
        <v>1.7722764083141733</v>
      </c>
      <c r="N29" s="165">
        <v>2219</v>
      </c>
      <c r="O29" s="23">
        <v>1.8376439496125763</v>
      </c>
      <c r="P29" s="226">
        <v>55405</v>
      </c>
      <c r="Q29" s="226">
        <v>70336</v>
      </c>
      <c r="R29" s="226">
        <v>14931</v>
      </c>
      <c r="S29" s="163">
        <v>14931</v>
      </c>
      <c r="T29" s="289">
        <v>2.2774829577813258</v>
      </c>
      <c r="U29" s="163">
        <v>70336</v>
      </c>
      <c r="V29" s="225">
        <v>75593</v>
      </c>
      <c r="W29" s="226">
        <v>77</v>
      </c>
      <c r="X29" s="221">
        <v>0.15</v>
      </c>
      <c r="Y29" s="225">
        <v>12</v>
      </c>
      <c r="Z29" s="226">
        <v>47910.693396226416</v>
      </c>
      <c r="AA29" s="40">
        <v>0.56999999999999995</v>
      </c>
      <c r="AB29" s="40">
        <v>0.56999999999999995</v>
      </c>
      <c r="AC29" s="40">
        <v>0.56999999999999995</v>
      </c>
      <c r="AD29" s="35">
        <v>27309</v>
      </c>
      <c r="AE29" s="225">
        <v>27309</v>
      </c>
      <c r="AF29" s="27">
        <v>0.56999999999999995</v>
      </c>
      <c r="AG29" s="165">
        <v>27321</v>
      </c>
      <c r="AH29" s="165">
        <v>43015</v>
      </c>
      <c r="AI29" s="38">
        <v>70336</v>
      </c>
    </row>
    <row r="30" spans="1:35" s="9" customFormat="1" ht="16.5" customHeight="1" x14ac:dyDescent="0.3">
      <c r="A30" s="28">
        <v>21</v>
      </c>
      <c r="B30" s="190" t="s">
        <v>185</v>
      </c>
      <c r="C30" s="185">
        <v>16297</v>
      </c>
      <c r="D30" s="24">
        <v>0.32525587644926612</v>
      </c>
      <c r="E30" s="24">
        <v>1.0067699999999999</v>
      </c>
      <c r="F30" s="35">
        <v>11763</v>
      </c>
      <c r="G30" s="225">
        <v>11684</v>
      </c>
      <c r="H30" s="41">
        <v>0.7217892863717249</v>
      </c>
      <c r="I30" s="23">
        <v>0.32306870134118632</v>
      </c>
      <c r="J30" s="224">
        <v>122061.2533437534</v>
      </c>
      <c r="K30" s="26">
        <v>1.8676766435228705E-2</v>
      </c>
      <c r="L30" s="165">
        <v>71138</v>
      </c>
      <c r="M30" s="23">
        <v>1.8213325261476132</v>
      </c>
      <c r="N30" s="165">
        <v>3103</v>
      </c>
      <c r="O30" s="23">
        <v>1.8866859609978248</v>
      </c>
      <c r="P30" s="226">
        <v>74241</v>
      </c>
      <c r="Q30" s="226">
        <v>99529</v>
      </c>
      <c r="R30" s="226">
        <v>25288</v>
      </c>
      <c r="S30" s="163">
        <v>25288</v>
      </c>
      <c r="T30" s="289">
        <v>2.4192859160388003</v>
      </c>
      <c r="U30" s="163">
        <v>99529</v>
      </c>
      <c r="V30" s="225">
        <v>111213</v>
      </c>
      <c r="W30" s="226">
        <v>462</v>
      </c>
      <c r="X30" s="221">
        <v>0.15</v>
      </c>
      <c r="Y30" s="225">
        <v>69</v>
      </c>
      <c r="Z30" s="226">
        <v>78317.090000000011</v>
      </c>
      <c r="AA30" s="40">
        <v>0.56999999999999995</v>
      </c>
      <c r="AB30" s="40">
        <v>0.56999999999999995</v>
      </c>
      <c r="AC30" s="40">
        <v>0.56999999999999995</v>
      </c>
      <c r="AD30" s="35">
        <v>44641</v>
      </c>
      <c r="AE30" s="225">
        <v>44641</v>
      </c>
      <c r="AF30" s="27">
        <v>0.56999999999999995</v>
      </c>
      <c r="AG30" s="165">
        <v>44710</v>
      </c>
      <c r="AH30" s="165">
        <v>54819</v>
      </c>
      <c r="AI30" s="38">
        <v>99529</v>
      </c>
    </row>
    <row r="31" spans="1:35" s="9" customFormat="1" ht="16.5" customHeight="1" x14ac:dyDescent="0.3">
      <c r="A31" s="22">
        <v>22</v>
      </c>
      <c r="B31" s="190" t="s">
        <v>186</v>
      </c>
      <c r="C31" s="185">
        <v>26170</v>
      </c>
      <c r="D31" s="24">
        <v>0.28952231369234427</v>
      </c>
      <c r="E31" s="24">
        <v>0.89775000000000005</v>
      </c>
      <c r="F31" s="35">
        <v>16814</v>
      </c>
      <c r="G31" s="225">
        <v>18729</v>
      </c>
      <c r="H31" s="41">
        <v>0.64249140236912494</v>
      </c>
      <c r="I31" s="23">
        <v>0.32249770391795518</v>
      </c>
      <c r="J31" s="224">
        <v>174821.75707658785</v>
      </c>
      <c r="K31" s="26">
        <v>2.674972634862607E-2</v>
      </c>
      <c r="L31" s="165">
        <v>101887</v>
      </c>
      <c r="M31" s="23">
        <v>1.821092473426821</v>
      </c>
      <c r="N31" s="165">
        <v>4443</v>
      </c>
      <c r="O31" s="23">
        <v>1.8864418954426609</v>
      </c>
      <c r="P31" s="226">
        <v>106330</v>
      </c>
      <c r="Q31" s="226">
        <v>132966</v>
      </c>
      <c r="R31" s="226">
        <v>26636</v>
      </c>
      <c r="S31" s="163">
        <v>26636</v>
      </c>
      <c r="T31" s="289">
        <v>2.2782148427336613</v>
      </c>
      <c r="U31" s="163">
        <v>132966</v>
      </c>
      <c r="V31" s="225">
        <v>151695</v>
      </c>
      <c r="W31" s="226">
        <v>1901</v>
      </c>
      <c r="X31" s="221">
        <v>0.15</v>
      </c>
      <c r="Y31" s="225">
        <v>285</v>
      </c>
      <c r="Z31" s="226">
        <v>159307.47551686616</v>
      </c>
      <c r="AA31" s="40">
        <v>0.48</v>
      </c>
      <c r="AB31" s="40">
        <v>0.48</v>
      </c>
      <c r="AC31" s="40">
        <v>0.48</v>
      </c>
      <c r="AD31" s="35">
        <v>76468</v>
      </c>
      <c r="AE31" s="225">
        <v>76468</v>
      </c>
      <c r="AF31" s="27">
        <v>0.48</v>
      </c>
      <c r="AG31" s="165">
        <v>76753</v>
      </c>
      <c r="AH31" s="165">
        <v>56213</v>
      </c>
      <c r="AI31" s="38">
        <v>132966</v>
      </c>
    </row>
    <row r="32" spans="1:35" s="9" customFormat="1" ht="16.5" customHeight="1" x14ac:dyDescent="0.3">
      <c r="A32" s="28">
        <v>23</v>
      </c>
      <c r="B32" s="190" t="s">
        <v>187</v>
      </c>
      <c r="C32" s="185">
        <v>23035</v>
      </c>
      <c r="D32" s="24">
        <v>0.57144301490217619</v>
      </c>
      <c r="E32" s="24">
        <v>1.1584700000000001</v>
      </c>
      <c r="F32" s="35">
        <v>29211</v>
      </c>
      <c r="G32" s="225">
        <v>25215</v>
      </c>
      <c r="H32" s="41">
        <v>1.268113739960929</v>
      </c>
      <c r="I32" s="23">
        <v>0.4932738999733926</v>
      </c>
      <c r="J32" s="224">
        <v>185380.13788991285</v>
      </c>
      <c r="K32" s="26">
        <v>2.8365279253275668E-2</v>
      </c>
      <c r="L32" s="165">
        <v>108040</v>
      </c>
      <c r="M32" s="23">
        <v>1.8923332596471243</v>
      </c>
      <c r="N32" s="165">
        <v>5047</v>
      </c>
      <c r="O32" s="23">
        <v>1.9576891703123716</v>
      </c>
      <c r="P32" s="226">
        <v>113087</v>
      </c>
      <c r="Q32" s="226">
        <v>149473</v>
      </c>
      <c r="R32" s="226">
        <v>36386</v>
      </c>
      <c r="S32" s="163">
        <v>36386</v>
      </c>
      <c r="T32" s="289">
        <v>2.4288681212665404</v>
      </c>
      <c r="U32" s="163">
        <v>149473</v>
      </c>
      <c r="V32" s="225">
        <v>174688</v>
      </c>
      <c r="W32" s="226">
        <v>875</v>
      </c>
      <c r="X32" s="221">
        <v>0.15</v>
      </c>
      <c r="Y32" s="225">
        <v>131</v>
      </c>
      <c r="Z32" s="226">
        <v>222155.76190476189</v>
      </c>
      <c r="AA32" s="40">
        <v>0.56000000000000005</v>
      </c>
      <c r="AB32" s="40">
        <v>0.56000000000000005</v>
      </c>
      <c r="AC32" s="40">
        <v>0.56000000000000005</v>
      </c>
      <c r="AD32" s="35">
        <v>124407</v>
      </c>
      <c r="AE32" s="225">
        <v>124407</v>
      </c>
      <c r="AF32" s="27">
        <v>0.56000000000000005</v>
      </c>
      <c r="AG32" s="165">
        <v>124538</v>
      </c>
      <c r="AH32" s="165">
        <v>24935</v>
      </c>
      <c r="AI32" s="38">
        <v>149473</v>
      </c>
    </row>
    <row r="33" spans="1:35" s="9" customFormat="1" ht="16.5" customHeight="1" x14ac:dyDescent="0.3">
      <c r="A33" s="28">
        <v>24</v>
      </c>
      <c r="B33" s="190" t="s">
        <v>188</v>
      </c>
      <c r="C33" s="185">
        <v>37542</v>
      </c>
      <c r="D33" s="24">
        <v>0.42880258582187908</v>
      </c>
      <c r="E33" s="24">
        <v>1.05263</v>
      </c>
      <c r="F33" s="35">
        <v>35724</v>
      </c>
      <c r="G33" s="225">
        <v>33938</v>
      </c>
      <c r="H33" s="41">
        <v>0.95157423685472275</v>
      </c>
      <c r="I33" s="23">
        <v>0.40736306757538648</v>
      </c>
      <c r="J33" s="224">
        <v>284350.54762416286</v>
      </c>
      <c r="K33" s="26">
        <v>4.3508882779939514E-2</v>
      </c>
      <c r="L33" s="165">
        <v>165721</v>
      </c>
      <c r="M33" s="23">
        <v>1.8564984841374588</v>
      </c>
      <c r="N33" s="165">
        <v>7474</v>
      </c>
      <c r="O33" s="23">
        <v>1.9218543418946827</v>
      </c>
      <c r="P33" s="226">
        <v>173195</v>
      </c>
      <c r="Q33" s="226">
        <v>212234</v>
      </c>
      <c r="R33" s="226">
        <v>39039</v>
      </c>
      <c r="S33" s="163">
        <v>39039</v>
      </c>
      <c r="T33" s="289">
        <v>2.2632280816570951</v>
      </c>
      <c r="U33" s="163">
        <v>212234</v>
      </c>
      <c r="V33" s="225">
        <v>246172</v>
      </c>
      <c r="W33" s="226">
        <v>902</v>
      </c>
      <c r="X33" s="221">
        <v>0.15</v>
      </c>
      <c r="Y33" s="225">
        <v>135</v>
      </c>
      <c r="Z33" s="226">
        <v>329826.25229826348</v>
      </c>
      <c r="AA33" s="40">
        <v>0.3</v>
      </c>
      <c r="AB33" s="40">
        <v>0.33</v>
      </c>
      <c r="AC33" s="40">
        <v>0.33</v>
      </c>
      <c r="AD33" s="35">
        <v>108843</v>
      </c>
      <c r="AE33" s="225">
        <v>108843</v>
      </c>
      <c r="AF33" s="27">
        <v>0.33</v>
      </c>
      <c r="AG33" s="165">
        <v>108978</v>
      </c>
      <c r="AH33" s="165">
        <v>103256</v>
      </c>
      <c r="AI33" s="38">
        <v>212234</v>
      </c>
    </row>
    <row r="34" spans="1:35" s="9" customFormat="1" ht="16.5" customHeight="1" x14ac:dyDescent="0.3">
      <c r="A34" s="28">
        <v>25</v>
      </c>
      <c r="B34" s="190" t="s">
        <v>189</v>
      </c>
      <c r="C34" s="185">
        <v>6319</v>
      </c>
      <c r="D34" s="24">
        <v>0.36519190378743954</v>
      </c>
      <c r="E34" s="24">
        <v>1.1299300000000001</v>
      </c>
      <c r="F34" s="35">
        <v>5121</v>
      </c>
      <c r="G34" s="225">
        <v>4532</v>
      </c>
      <c r="H34" s="41">
        <v>0.81041304003798065</v>
      </c>
      <c r="I34" s="23">
        <v>0.32319869707631405</v>
      </c>
      <c r="J34" s="224">
        <v>53115.078427160261</v>
      </c>
      <c r="K34" s="26">
        <v>8.1272138930047651E-3</v>
      </c>
      <c r="L34" s="165">
        <v>30956</v>
      </c>
      <c r="M34" s="23">
        <v>1.8213977464742166</v>
      </c>
      <c r="N34" s="165">
        <v>1350</v>
      </c>
      <c r="O34" s="23">
        <v>1.8867346348540837</v>
      </c>
      <c r="P34" s="226">
        <v>32306</v>
      </c>
      <c r="Q34" s="226">
        <v>39329</v>
      </c>
      <c r="R34" s="226">
        <v>7023</v>
      </c>
      <c r="S34" s="163">
        <v>7023</v>
      </c>
      <c r="T34" s="289">
        <v>2.2266316475146812</v>
      </c>
      <c r="U34" s="163">
        <v>39329</v>
      </c>
      <c r="V34" s="225">
        <v>43861</v>
      </c>
      <c r="W34" s="226">
        <v>274</v>
      </c>
      <c r="X34" s="221">
        <v>0.15</v>
      </c>
      <c r="Y34" s="225">
        <v>41</v>
      </c>
      <c r="Z34" s="226">
        <v>55287.045685279183</v>
      </c>
      <c r="AA34" s="40">
        <v>0.43</v>
      </c>
      <c r="AB34" s="40">
        <v>0.43</v>
      </c>
      <c r="AC34" s="40">
        <v>0.43</v>
      </c>
      <c r="AD34" s="35">
        <v>23773</v>
      </c>
      <c r="AE34" s="225">
        <v>23773</v>
      </c>
      <c r="AF34" s="27">
        <v>0.43</v>
      </c>
      <c r="AG34" s="165">
        <v>23814</v>
      </c>
      <c r="AH34" s="165">
        <v>15515</v>
      </c>
      <c r="AI34" s="38">
        <v>39329</v>
      </c>
    </row>
    <row r="35" spans="1:35" s="9" customFormat="1" ht="16.5" customHeight="1" x14ac:dyDescent="0.3">
      <c r="A35" s="28">
        <v>26</v>
      </c>
      <c r="B35" s="190" t="s">
        <v>190</v>
      </c>
      <c r="C35" s="185">
        <v>14561</v>
      </c>
      <c r="D35" s="24">
        <v>0.88240189582632667</v>
      </c>
      <c r="E35" s="24">
        <v>1.03928</v>
      </c>
      <c r="F35" s="35">
        <v>28513</v>
      </c>
      <c r="G35" s="225">
        <v>27435</v>
      </c>
      <c r="H35" s="41">
        <v>1.958175949454021</v>
      </c>
      <c r="I35" s="23">
        <v>0.84905116602486974</v>
      </c>
      <c r="J35" s="224">
        <v>89546.569185203771</v>
      </c>
      <c r="K35" s="26">
        <v>1.3701648245722259E-2</v>
      </c>
      <c r="L35" s="165">
        <v>52188</v>
      </c>
      <c r="M35" s="23">
        <v>2.040763559979057</v>
      </c>
      <c r="N35" s="165">
        <v>2862</v>
      </c>
      <c r="O35" s="23">
        <v>2.1061172978401914</v>
      </c>
      <c r="P35" s="226">
        <v>55050</v>
      </c>
      <c r="Q35" s="226">
        <v>78729</v>
      </c>
      <c r="R35" s="226">
        <v>23679</v>
      </c>
      <c r="S35" s="163">
        <v>23679</v>
      </c>
      <c r="T35" s="289">
        <v>2.6468269969365585</v>
      </c>
      <c r="U35" s="163">
        <v>78729</v>
      </c>
      <c r="V35" s="225">
        <v>106164</v>
      </c>
      <c r="W35" s="226">
        <v>311</v>
      </c>
      <c r="X35" s="221">
        <v>0.15</v>
      </c>
      <c r="Y35" s="225">
        <v>47</v>
      </c>
      <c r="Z35" s="226">
        <v>169211.53780202649</v>
      </c>
      <c r="AA35" s="40">
        <v>0.27</v>
      </c>
      <c r="AB35" s="40">
        <v>0.27</v>
      </c>
      <c r="AC35" s="40">
        <v>0.27</v>
      </c>
      <c r="AD35" s="35">
        <v>45687</v>
      </c>
      <c r="AE35" s="225">
        <v>45687</v>
      </c>
      <c r="AF35" s="27">
        <v>0.27</v>
      </c>
      <c r="AG35" s="165">
        <v>45734</v>
      </c>
      <c r="AH35" s="165">
        <v>32995</v>
      </c>
      <c r="AI35" s="38">
        <v>78729</v>
      </c>
    </row>
    <row r="36" spans="1:35" s="9" customFormat="1" ht="16.5" customHeight="1" x14ac:dyDescent="0.3">
      <c r="A36" s="28">
        <v>27</v>
      </c>
      <c r="B36" s="190" t="s">
        <v>213</v>
      </c>
      <c r="C36" s="185">
        <v>36368</v>
      </c>
      <c r="D36" s="24">
        <v>1.073157192204929</v>
      </c>
      <c r="E36" s="24">
        <v>1.06132</v>
      </c>
      <c r="F36" s="35">
        <v>86610</v>
      </c>
      <c r="G36" s="225">
        <v>81606</v>
      </c>
      <c r="H36" s="41">
        <v>2.3814892212934446</v>
      </c>
      <c r="I36" s="23">
        <v>1.0111532734754165</v>
      </c>
      <c r="J36" s="224">
        <v>210290.98398783457</v>
      </c>
      <c r="K36" s="26">
        <v>3.2176923337943114E-2</v>
      </c>
      <c r="L36" s="165">
        <v>122558</v>
      </c>
      <c r="M36" s="23">
        <v>2.1083903452309567</v>
      </c>
      <c r="N36" s="165">
        <v>7300</v>
      </c>
      <c r="O36" s="23">
        <v>2.1737457738754795</v>
      </c>
      <c r="P36" s="226">
        <v>129858</v>
      </c>
      <c r="Q36" s="226">
        <v>130194</v>
      </c>
      <c r="R36" s="226">
        <v>336</v>
      </c>
      <c r="S36" s="163">
        <v>336</v>
      </c>
      <c r="T36" s="289">
        <v>2.1767539141528167</v>
      </c>
      <c r="U36" s="163">
        <v>130194</v>
      </c>
      <c r="V36" s="225">
        <v>211800</v>
      </c>
      <c r="W36" s="226">
        <v>1686</v>
      </c>
      <c r="X36" s="221">
        <v>0.15</v>
      </c>
      <c r="Y36" s="225">
        <v>253</v>
      </c>
      <c r="Z36" s="226">
        <v>354828</v>
      </c>
      <c r="AA36" s="40">
        <v>0.28000000000000003</v>
      </c>
      <c r="AB36" s="40">
        <v>0.28000000000000003</v>
      </c>
      <c r="AC36" s="40">
        <v>0.28000000000000003</v>
      </c>
      <c r="AD36" s="35">
        <v>99352</v>
      </c>
      <c r="AE36" s="225">
        <v>99352</v>
      </c>
      <c r="AF36" s="27">
        <v>0.28000000000000003</v>
      </c>
      <c r="AG36" s="165">
        <v>99605</v>
      </c>
      <c r="AH36" s="165">
        <v>30589</v>
      </c>
      <c r="AI36" s="38">
        <v>130194</v>
      </c>
    </row>
    <row r="37" spans="1:35" s="9" customFormat="1" ht="16.5" customHeight="1" x14ac:dyDescent="0.3">
      <c r="A37" s="22">
        <v>28</v>
      </c>
      <c r="B37" s="190" t="s">
        <v>191</v>
      </c>
      <c r="C37" s="185">
        <v>14886</v>
      </c>
      <c r="D37" s="24">
        <v>0.32702509593347728</v>
      </c>
      <c r="E37" s="24">
        <v>1.2659400000000001</v>
      </c>
      <c r="F37" s="35">
        <v>10803</v>
      </c>
      <c r="G37" s="225">
        <v>8534</v>
      </c>
      <c r="H37" s="41">
        <v>0.72571543732365984</v>
      </c>
      <c r="I37" s="23">
        <v>0.25832590480866174</v>
      </c>
      <c r="J37" s="224">
        <v>143725.19491482087</v>
      </c>
      <c r="K37" s="26">
        <v>2.1991597028109679E-2</v>
      </c>
      <c r="L37" s="165">
        <v>83764</v>
      </c>
      <c r="M37" s="23">
        <v>1.794324593584359</v>
      </c>
      <c r="N37" s="165">
        <v>3564</v>
      </c>
      <c r="O37" s="23">
        <v>1.8596784368439525</v>
      </c>
      <c r="P37" s="226">
        <v>87328</v>
      </c>
      <c r="Q37" s="226">
        <v>107468</v>
      </c>
      <c r="R37" s="226">
        <v>20140</v>
      </c>
      <c r="S37" s="163">
        <v>20140</v>
      </c>
      <c r="T37" s="289">
        <v>2.228989997800241</v>
      </c>
      <c r="U37" s="163">
        <v>107468</v>
      </c>
      <c r="V37" s="225">
        <v>116002</v>
      </c>
      <c r="W37" s="226">
        <v>1363</v>
      </c>
      <c r="X37" s="221">
        <v>0.15</v>
      </c>
      <c r="Y37" s="225">
        <v>204</v>
      </c>
      <c r="Z37" s="226">
        <v>111337.96842105265</v>
      </c>
      <c r="AA37" s="166">
        <v>0.54</v>
      </c>
      <c r="AB37" s="166">
        <v>0.54</v>
      </c>
      <c r="AC37" s="40">
        <v>0.54</v>
      </c>
      <c r="AD37" s="35">
        <v>60123</v>
      </c>
      <c r="AE37" s="225">
        <v>60123</v>
      </c>
      <c r="AF37" s="27">
        <v>0.54</v>
      </c>
      <c r="AG37" s="165">
        <v>60327</v>
      </c>
      <c r="AH37" s="165">
        <v>47141</v>
      </c>
      <c r="AI37" s="38">
        <v>107468</v>
      </c>
    </row>
    <row r="38" spans="1:35" s="9" customFormat="1" ht="16.5" customHeight="1" x14ac:dyDescent="0.3">
      <c r="A38" s="28">
        <v>29</v>
      </c>
      <c r="B38" s="190" t="s">
        <v>192</v>
      </c>
      <c r="C38" s="185">
        <v>22062</v>
      </c>
      <c r="D38" s="24">
        <v>0.41657533256315454</v>
      </c>
      <c r="E38" s="24">
        <v>1.0449299999999999</v>
      </c>
      <c r="F38" s="35">
        <v>20395</v>
      </c>
      <c r="G38" s="225">
        <v>19518</v>
      </c>
      <c r="H38" s="41">
        <v>0.92444021394252562</v>
      </c>
      <c r="I38" s="23">
        <v>0.39866338660307826</v>
      </c>
      <c r="J38" s="224">
        <v>166459.98516455121</v>
      </c>
      <c r="K38" s="26">
        <v>2.5470279704358459E-2</v>
      </c>
      <c r="L38" s="165">
        <v>97014</v>
      </c>
      <c r="M38" s="23">
        <v>1.8528726513389715</v>
      </c>
      <c r="N38" s="165">
        <v>4360</v>
      </c>
      <c r="O38" s="23">
        <v>1.9182276763276174</v>
      </c>
      <c r="P38" s="226">
        <v>101374</v>
      </c>
      <c r="Q38" s="226">
        <v>132574</v>
      </c>
      <c r="R38" s="226">
        <v>31200</v>
      </c>
      <c r="S38" s="163">
        <v>31200</v>
      </c>
      <c r="T38" s="289">
        <v>2.3859058367968267</v>
      </c>
      <c r="U38" s="163">
        <v>132574</v>
      </c>
      <c r="V38" s="225">
        <v>152092</v>
      </c>
      <c r="W38" s="226">
        <v>0</v>
      </c>
      <c r="X38" s="221">
        <v>0.15</v>
      </c>
      <c r="Y38" s="225">
        <v>0</v>
      </c>
      <c r="Z38" s="226">
        <v>214192.09055118111</v>
      </c>
      <c r="AA38" s="40">
        <v>0.38</v>
      </c>
      <c r="AB38" s="40">
        <v>0.38</v>
      </c>
      <c r="AC38" s="40">
        <v>0.38</v>
      </c>
      <c r="AD38" s="35">
        <v>81393</v>
      </c>
      <c r="AE38" s="225">
        <v>81393</v>
      </c>
      <c r="AF38" s="27">
        <v>0.38</v>
      </c>
      <c r="AG38" s="165">
        <v>81393</v>
      </c>
      <c r="AH38" s="165">
        <v>51181</v>
      </c>
      <c r="AI38" s="38">
        <v>132574</v>
      </c>
    </row>
    <row r="39" spans="1:35" s="9" customFormat="1" ht="16.5" customHeight="1" x14ac:dyDescent="0.3">
      <c r="A39" s="28">
        <v>30</v>
      </c>
      <c r="B39" s="190" t="s">
        <v>193</v>
      </c>
      <c r="C39" s="185">
        <v>33581</v>
      </c>
      <c r="D39" s="24">
        <v>0.34060179730049966</v>
      </c>
      <c r="E39" s="24">
        <v>0.92327000000000004</v>
      </c>
      <c r="F39" s="35">
        <v>25382</v>
      </c>
      <c r="G39" s="225">
        <v>27491</v>
      </c>
      <c r="H39" s="41">
        <v>0.75584407849676905</v>
      </c>
      <c r="I39" s="23">
        <v>0.36890811712770877</v>
      </c>
      <c r="J39" s="224">
        <v>226541.87197567319</v>
      </c>
      <c r="K39" s="26">
        <v>3.4663494882962061E-2</v>
      </c>
      <c r="L39" s="165">
        <v>132030</v>
      </c>
      <c r="M39" s="23">
        <v>1.8404575252816033</v>
      </c>
      <c r="N39" s="165">
        <v>5864</v>
      </c>
      <c r="O39" s="23">
        <v>1.9058151389255813</v>
      </c>
      <c r="P39" s="226">
        <v>137894</v>
      </c>
      <c r="Q39" s="226">
        <v>168114</v>
      </c>
      <c r="R39" s="226">
        <v>30220</v>
      </c>
      <c r="S39" s="163">
        <v>30220</v>
      </c>
      <c r="T39" s="289">
        <v>2.2426342187893296</v>
      </c>
      <c r="U39" s="163">
        <v>168114</v>
      </c>
      <c r="V39" s="225">
        <v>195605</v>
      </c>
      <c r="W39" s="226">
        <v>1095</v>
      </c>
      <c r="X39" s="221">
        <v>0.15</v>
      </c>
      <c r="Y39" s="225">
        <v>164</v>
      </c>
      <c r="Z39" s="226">
        <v>265125.90984455956</v>
      </c>
      <c r="AA39" s="40">
        <v>0.28999999999999998</v>
      </c>
      <c r="AB39" s="40">
        <v>0.28999999999999998</v>
      </c>
      <c r="AC39" s="40">
        <v>0.28999999999999998</v>
      </c>
      <c r="AD39" s="35">
        <v>76887</v>
      </c>
      <c r="AE39" s="225">
        <v>76887</v>
      </c>
      <c r="AF39" s="27">
        <v>0.28999999999999998</v>
      </c>
      <c r="AG39" s="165">
        <v>77051</v>
      </c>
      <c r="AH39" s="165">
        <v>91063</v>
      </c>
      <c r="AI39" s="38">
        <v>168114</v>
      </c>
    </row>
    <row r="40" spans="1:35" s="9" customFormat="1" ht="16.5" customHeight="1" x14ac:dyDescent="0.3">
      <c r="A40" s="22">
        <v>31</v>
      </c>
      <c r="B40" s="190" t="s">
        <v>194</v>
      </c>
      <c r="C40" s="185">
        <v>33853</v>
      </c>
      <c r="D40" s="24">
        <v>0.59478482940464295</v>
      </c>
      <c r="E40" s="24">
        <v>1.0555099999999999</v>
      </c>
      <c r="F40" s="35">
        <v>44683</v>
      </c>
      <c r="G40" s="225">
        <v>42333</v>
      </c>
      <c r="H40" s="41">
        <v>1.3199125631406374</v>
      </c>
      <c r="I40" s="23">
        <v>0.56350468437498746</v>
      </c>
      <c r="J40" s="224">
        <v>240965.28902731524</v>
      </c>
      <c r="K40" s="26">
        <v>3.6870442494033755E-2</v>
      </c>
      <c r="L40" s="165">
        <v>140436</v>
      </c>
      <c r="M40" s="23">
        <v>1.9216414676617743</v>
      </c>
      <c r="N40" s="165">
        <v>6758</v>
      </c>
      <c r="O40" s="23">
        <v>1.9869971341678845</v>
      </c>
      <c r="P40" s="226">
        <v>147194</v>
      </c>
      <c r="Q40" s="226">
        <v>181982</v>
      </c>
      <c r="R40" s="226">
        <v>34788</v>
      </c>
      <c r="S40" s="163">
        <v>34788</v>
      </c>
      <c r="T40" s="289">
        <v>2.3234269841848372</v>
      </c>
      <c r="U40" s="163">
        <v>181982</v>
      </c>
      <c r="V40" s="225">
        <v>224315</v>
      </c>
      <c r="W40" s="226">
        <v>391</v>
      </c>
      <c r="X40" s="221">
        <v>0.15</v>
      </c>
      <c r="Y40" s="225">
        <v>59</v>
      </c>
      <c r="Z40" s="226">
        <v>380516.65</v>
      </c>
      <c r="AA40" s="40">
        <v>0.31</v>
      </c>
      <c r="AB40" s="40">
        <v>0.31</v>
      </c>
      <c r="AC40" s="40">
        <v>0.31</v>
      </c>
      <c r="AD40" s="35">
        <v>117960</v>
      </c>
      <c r="AE40" s="225">
        <v>117960</v>
      </c>
      <c r="AF40" s="27">
        <v>0.31</v>
      </c>
      <c r="AG40" s="165">
        <v>118019</v>
      </c>
      <c r="AH40" s="165">
        <v>63963</v>
      </c>
      <c r="AI40" s="38">
        <v>181982</v>
      </c>
    </row>
    <row r="41" spans="1:35" ht="16.5" customHeight="1" x14ac:dyDescent="0.3">
      <c r="A41" s="305" t="s">
        <v>266</v>
      </c>
      <c r="B41" s="306"/>
      <c r="C41" s="47">
        <v>1192491</v>
      </c>
      <c r="D41" s="48">
        <v>1</v>
      </c>
      <c r="E41" s="48">
        <v>1</v>
      </c>
      <c r="F41" s="46">
        <v>2646308</v>
      </c>
      <c r="G41" s="46">
        <v>2684023</v>
      </c>
      <c r="H41" s="49">
        <v>1.3161957083978193</v>
      </c>
      <c r="I41" s="48">
        <v>0.58778704599906362</v>
      </c>
      <c r="J41" s="46">
        <v>6535459.6453868812</v>
      </c>
      <c r="K41" s="48">
        <v>1</v>
      </c>
      <c r="L41" s="46">
        <v>3808892</v>
      </c>
      <c r="M41" s="48">
        <v>1.9317689046374484</v>
      </c>
      <c r="N41" s="46">
        <v>225527</v>
      </c>
      <c r="O41" s="48">
        <v>1.9971238811906802</v>
      </c>
      <c r="P41" s="46">
        <v>4034419</v>
      </c>
      <c r="Q41" s="46">
        <v>5011700</v>
      </c>
      <c r="R41" s="46">
        <v>977281</v>
      </c>
      <c r="S41" s="46">
        <v>977281</v>
      </c>
      <c r="T41" s="48">
        <v>2.3692932274945706</v>
      </c>
      <c r="U41" s="46">
        <v>5011700</v>
      </c>
      <c r="V41" s="46">
        <v>7695723</v>
      </c>
      <c r="W41" s="46">
        <v>65666</v>
      </c>
      <c r="X41" s="51" t="s">
        <v>25</v>
      </c>
      <c r="Y41" s="46">
        <v>9849</v>
      </c>
      <c r="Z41" s="46">
        <v>16344386.200579274</v>
      </c>
      <c r="AA41" s="51" t="s">
        <v>25</v>
      </c>
      <c r="AB41" s="51" t="s">
        <v>25</v>
      </c>
      <c r="AC41" s="51" t="s">
        <v>25</v>
      </c>
      <c r="AD41" s="46">
        <v>2586098</v>
      </c>
      <c r="AE41" s="46">
        <v>2586098</v>
      </c>
      <c r="AF41" s="51" t="s">
        <v>25</v>
      </c>
      <c r="AG41" s="46">
        <v>2595947</v>
      </c>
      <c r="AH41" s="46">
        <v>2415753</v>
      </c>
      <c r="AI41" s="164">
        <v>5011700</v>
      </c>
    </row>
    <row r="42" spans="1:35" ht="39" customHeight="1" x14ac:dyDescent="0.25">
      <c r="A42" s="302" t="s">
        <v>310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269"/>
      <c r="P42" s="269"/>
      <c r="Q42" s="269"/>
      <c r="R42" s="269"/>
      <c r="S42" s="269"/>
      <c r="T42" s="269"/>
      <c r="Y42" s="229"/>
      <c r="AE42" s="229"/>
      <c r="AH42" s="9"/>
      <c r="AI42" s="9"/>
    </row>
    <row r="43" spans="1:35" x14ac:dyDescent="0.25">
      <c r="AH43" s="9"/>
      <c r="AI43" s="9"/>
    </row>
    <row r="44" spans="1:35" x14ac:dyDescent="0.25">
      <c r="AH44" s="9"/>
      <c r="AI44" s="9"/>
    </row>
    <row r="45" spans="1:35" x14ac:dyDescent="0.25">
      <c r="AH45" s="9"/>
      <c r="AI45" s="9"/>
    </row>
    <row r="46" spans="1:35" ht="39" customHeight="1" x14ac:dyDescent="0.25">
      <c r="AH46" s="9"/>
      <c r="AI46" s="9"/>
    </row>
    <row r="47" spans="1:35" x14ac:dyDescent="0.25">
      <c r="K47" s="275"/>
    </row>
    <row r="49" spans="2:11" x14ac:dyDescent="0.25">
      <c r="K49" s="275"/>
    </row>
    <row r="50" spans="2:11" x14ac:dyDescent="0.25">
      <c r="D50" s="275"/>
    </row>
    <row r="51" spans="2:11" ht="18" x14ac:dyDescent="0.25">
      <c r="B51" s="293"/>
      <c r="D51" s="275"/>
    </row>
    <row r="52" spans="2:11" ht="18" x14ac:dyDescent="0.25">
      <c r="B52" s="293"/>
    </row>
    <row r="53" spans="2:11" ht="18" x14ac:dyDescent="0.25">
      <c r="B53" s="293"/>
    </row>
    <row r="54" spans="2:11" ht="18" x14ac:dyDescent="0.25">
      <c r="B54" s="293"/>
    </row>
    <row r="55" spans="2:11" ht="17.399999999999999" x14ac:dyDescent="0.25">
      <c r="B55" s="294"/>
    </row>
    <row r="56" spans="2:11" ht="17.399999999999999" x14ac:dyDescent="0.25">
      <c r="B56" s="294"/>
    </row>
  </sheetData>
  <mergeCells count="40">
    <mergeCell ref="C2:K2"/>
    <mergeCell ref="A5:A7"/>
    <mergeCell ref="B5:B7"/>
    <mergeCell ref="C5:C7"/>
    <mergeCell ref="D5:D7"/>
    <mergeCell ref="E5:E7"/>
    <mergeCell ref="F5:F7"/>
    <mergeCell ref="G5:G7"/>
    <mergeCell ref="H5:H7"/>
    <mergeCell ref="AI5:AI7"/>
    <mergeCell ref="A42:N42"/>
    <mergeCell ref="A9:B9"/>
    <mergeCell ref="A41:B41"/>
    <mergeCell ref="AG5:AG7"/>
    <mergeCell ref="A8:B8"/>
    <mergeCell ref="I5:I7"/>
    <mergeCell ref="J5:J7"/>
    <mergeCell ref="K5:K7"/>
    <mergeCell ref="M5:M7"/>
    <mergeCell ref="O5:O7"/>
    <mergeCell ref="P5:P7"/>
    <mergeCell ref="Z5:Z7"/>
    <mergeCell ref="Y5:Y7"/>
    <mergeCell ref="V5:V7"/>
    <mergeCell ref="W5:W7"/>
    <mergeCell ref="X5:X7"/>
    <mergeCell ref="AH5:AH7"/>
    <mergeCell ref="AC5:AC7"/>
    <mergeCell ref="L6:L7"/>
    <mergeCell ref="N6:N7"/>
    <mergeCell ref="Q5:Q7"/>
    <mergeCell ref="S6:S7"/>
    <mergeCell ref="R5:R7"/>
    <mergeCell ref="AB5:AB7"/>
    <mergeCell ref="AD5:AD7"/>
    <mergeCell ref="AE5:AE7"/>
    <mergeCell ref="AA5:AA7"/>
    <mergeCell ref="T5:T7"/>
    <mergeCell ref="U6:U7"/>
    <mergeCell ref="AF5:AF7"/>
  </mergeCells>
  <pageMargins left="0.17" right="0.15748031496062992" top="0.3" bottom="0.27" header="0.31496062992125984" footer="0.15748031496062992"/>
  <pageSetup paperSize="9" scale="70" fitToWidth="0" orientation="landscape" r:id="rId1"/>
  <headerFooter>
    <oddFooter>Страница  &amp;P из &amp;N</oddFooter>
  </headerFooter>
  <colBreaks count="1" manualBreakCount="1">
    <brk id="14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79998168889431442"/>
  </sheetPr>
  <dimension ref="A1:AF70"/>
  <sheetViews>
    <sheetView view="pageBreakPreview" zoomScale="85" zoomScaleNormal="80" zoomScaleSheetLayoutView="85" workbookViewId="0">
      <pane xSplit="2" ySplit="9" topLeftCell="C10" activePane="bottomRight" state="frozen"/>
      <selection activeCell="BY6" sqref="BY6"/>
      <selection pane="topRight" activeCell="BY6" sqref="BY6"/>
      <selection pane="bottomLeft" activeCell="BY6" sqref="BY6"/>
      <selection pane="bottomRight" activeCell="D34" sqref="D34"/>
    </sheetView>
  </sheetViews>
  <sheetFormatPr defaultColWidth="8.77734375" defaultRowHeight="13.2" x14ac:dyDescent="0.25"/>
  <cols>
    <col min="1" max="1" width="5.109375" style="1" customWidth="1"/>
    <col min="2" max="2" width="31.109375" style="1" customWidth="1"/>
    <col min="3" max="3" width="14.44140625" style="1" customWidth="1"/>
    <col min="4" max="4" width="15.44140625" style="1" customWidth="1"/>
    <col min="5" max="5" width="17.109375" style="1" customWidth="1"/>
    <col min="6" max="6" width="15.77734375" style="1" customWidth="1"/>
    <col min="7" max="7" width="17.44140625" style="1" customWidth="1"/>
    <col min="8" max="8" width="13.44140625" style="1" customWidth="1"/>
    <col min="9" max="9" width="15.33203125" style="1" customWidth="1"/>
    <col min="10" max="10" width="13.6640625" style="1" customWidth="1"/>
    <col min="11" max="11" width="16" style="1" customWidth="1"/>
    <col min="12" max="12" width="16.33203125" style="1" customWidth="1"/>
    <col min="13" max="13" width="15.6640625" style="1" customWidth="1"/>
    <col min="14" max="14" width="19.77734375" style="1" customWidth="1"/>
    <col min="15" max="15" width="10.109375" style="1" customWidth="1"/>
    <col min="16" max="16" width="11.44140625" style="1" customWidth="1"/>
    <col min="17" max="18" width="11.33203125" style="1" customWidth="1"/>
    <col min="19" max="19" width="13" style="1" customWidth="1"/>
    <col min="20" max="20" width="10.44140625" style="1" customWidth="1"/>
    <col min="21" max="21" width="10.77734375" style="1" customWidth="1"/>
    <col min="22" max="22" width="8" style="1" customWidth="1"/>
    <col min="23" max="23" width="12.77734375" style="1" customWidth="1"/>
    <col min="24" max="24" width="11.109375" style="1" customWidth="1"/>
    <col min="25" max="25" width="10.6640625" style="1" customWidth="1"/>
    <col min="26" max="26" width="10.77734375" style="1" customWidth="1"/>
    <col min="27" max="27" width="11.33203125" style="1" customWidth="1"/>
    <col min="28" max="28" width="9.77734375" style="1" customWidth="1"/>
    <col min="29" max="29" width="11" style="1" customWidth="1"/>
    <col min="30" max="30" width="15.33203125" style="1" customWidth="1"/>
    <col min="31" max="31" width="15.109375" style="1" customWidth="1"/>
    <col min="32" max="32" width="12.77734375" style="1" hidden="1" customWidth="1"/>
    <col min="33" max="33" width="0" style="1" hidden="1" customWidth="1"/>
    <col min="34" max="16384" width="8.77734375" style="1"/>
  </cols>
  <sheetData>
    <row r="1" spans="1:32" x14ac:dyDescent="0.25">
      <c r="B1" s="7" t="s">
        <v>30</v>
      </c>
      <c r="C1" s="7"/>
    </row>
    <row r="2" spans="1:32" ht="15.45" customHeight="1" x14ac:dyDescent="0.35">
      <c r="C2" s="11" t="s">
        <v>318</v>
      </c>
    </row>
    <row r="3" spans="1:32" x14ac:dyDescent="0.25">
      <c r="A3" s="3" t="s">
        <v>295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30.45" customHeight="1" x14ac:dyDescent="0.25">
      <c r="A4" s="325" t="s">
        <v>0</v>
      </c>
      <c r="B4" s="325" t="s">
        <v>195</v>
      </c>
      <c r="C4" s="326" t="s">
        <v>221</v>
      </c>
      <c r="D4" s="316" t="s">
        <v>24</v>
      </c>
      <c r="E4" s="328"/>
      <c r="F4" s="328"/>
      <c r="G4" s="328"/>
      <c r="H4" s="328"/>
      <c r="I4" s="328"/>
      <c r="J4" s="328"/>
      <c r="K4" s="328"/>
      <c r="L4" s="328"/>
      <c r="M4" s="328"/>
      <c r="N4" s="329"/>
      <c r="O4" s="314" t="s">
        <v>35</v>
      </c>
      <c r="P4" s="314"/>
      <c r="Q4" s="314"/>
      <c r="R4" s="314"/>
      <c r="S4" s="314"/>
      <c r="T4" s="314"/>
      <c r="U4" s="314"/>
      <c r="V4" s="314"/>
      <c r="W4" s="314"/>
      <c r="X4" s="316" t="s">
        <v>104</v>
      </c>
      <c r="Y4" s="314"/>
      <c r="Z4" s="314"/>
      <c r="AA4" s="320" t="s">
        <v>300</v>
      </c>
      <c r="AB4" s="321"/>
      <c r="AC4" s="322"/>
      <c r="AD4" s="314" t="s">
        <v>32</v>
      </c>
      <c r="AE4" s="314" t="s">
        <v>28</v>
      </c>
      <c r="AF4" s="180"/>
    </row>
    <row r="5" spans="1:32" ht="40.200000000000003" customHeight="1" x14ac:dyDescent="0.25">
      <c r="A5" s="325"/>
      <c r="B5" s="325"/>
      <c r="C5" s="326"/>
      <c r="D5" s="315" t="s">
        <v>214</v>
      </c>
      <c r="E5" s="315" t="s">
        <v>58</v>
      </c>
      <c r="F5" s="315" t="s">
        <v>59</v>
      </c>
      <c r="G5" s="318" t="s">
        <v>63</v>
      </c>
      <c r="H5" s="315" t="s">
        <v>215</v>
      </c>
      <c r="I5" s="315" t="s">
        <v>61</v>
      </c>
      <c r="J5" s="315" t="s">
        <v>62</v>
      </c>
      <c r="K5" s="315" t="s">
        <v>292</v>
      </c>
      <c r="L5" s="315" t="s">
        <v>293</v>
      </c>
      <c r="M5" s="315" t="s">
        <v>294</v>
      </c>
      <c r="N5" s="314" t="s">
        <v>33</v>
      </c>
      <c r="O5" s="315" t="s">
        <v>216</v>
      </c>
      <c r="P5" s="315" t="s">
        <v>66</v>
      </c>
      <c r="Q5" s="315" t="s">
        <v>67</v>
      </c>
      <c r="R5" s="318" t="s">
        <v>72</v>
      </c>
      <c r="S5" s="315" t="s">
        <v>215</v>
      </c>
      <c r="T5" s="315" t="s">
        <v>61</v>
      </c>
      <c r="U5" s="315" t="s">
        <v>62</v>
      </c>
      <c r="V5" s="315" t="s">
        <v>69</v>
      </c>
      <c r="W5" s="314" t="s">
        <v>33</v>
      </c>
      <c r="X5" s="317" t="s">
        <v>101</v>
      </c>
      <c r="Y5" s="315" t="s">
        <v>29</v>
      </c>
      <c r="Z5" s="314" t="s">
        <v>33</v>
      </c>
      <c r="AA5" s="318" t="s">
        <v>65</v>
      </c>
      <c r="AB5" s="315" t="s">
        <v>29</v>
      </c>
      <c r="AC5" s="314" t="s">
        <v>33</v>
      </c>
      <c r="AD5" s="314"/>
      <c r="AE5" s="314"/>
      <c r="AF5" s="180"/>
    </row>
    <row r="6" spans="1:32" ht="73.5" customHeight="1" x14ac:dyDescent="0.25">
      <c r="A6" s="325"/>
      <c r="B6" s="325"/>
      <c r="C6" s="326"/>
      <c r="D6" s="315"/>
      <c r="E6" s="315"/>
      <c r="F6" s="315"/>
      <c r="G6" s="319"/>
      <c r="H6" s="315"/>
      <c r="I6" s="315"/>
      <c r="J6" s="315"/>
      <c r="K6" s="315"/>
      <c r="L6" s="315"/>
      <c r="M6" s="315"/>
      <c r="N6" s="314"/>
      <c r="O6" s="315"/>
      <c r="P6" s="315"/>
      <c r="Q6" s="315"/>
      <c r="R6" s="319"/>
      <c r="S6" s="315"/>
      <c r="T6" s="315"/>
      <c r="U6" s="315"/>
      <c r="V6" s="315"/>
      <c r="W6" s="314"/>
      <c r="X6" s="317"/>
      <c r="Y6" s="315"/>
      <c r="Z6" s="314"/>
      <c r="AA6" s="319"/>
      <c r="AB6" s="315"/>
      <c r="AC6" s="314"/>
      <c r="AD6" s="314"/>
      <c r="AE6" s="314"/>
      <c r="AF6" s="180"/>
    </row>
    <row r="7" spans="1:32" s="76" customFormat="1" ht="39.75" customHeight="1" x14ac:dyDescent="0.25">
      <c r="A7" s="327" t="s">
        <v>79</v>
      </c>
      <c r="B7" s="327"/>
      <c r="C7" s="107">
        <v>1</v>
      </c>
      <c r="D7" s="108">
        <v>2</v>
      </c>
      <c r="E7" s="108">
        <v>3</v>
      </c>
      <c r="F7" s="108">
        <v>4</v>
      </c>
      <c r="G7" s="108" t="s">
        <v>68</v>
      </c>
      <c r="H7" s="108">
        <v>6</v>
      </c>
      <c r="I7" s="108">
        <v>7</v>
      </c>
      <c r="J7" s="108">
        <v>8</v>
      </c>
      <c r="K7" s="108">
        <v>9</v>
      </c>
      <c r="L7" s="108" t="s">
        <v>87</v>
      </c>
      <c r="M7" s="108" t="s">
        <v>88</v>
      </c>
      <c r="N7" s="108" t="s">
        <v>89</v>
      </c>
      <c r="O7" s="108">
        <v>11</v>
      </c>
      <c r="P7" s="108">
        <v>12</v>
      </c>
      <c r="Q7" s="108">
        <v>13</v>
      </c>
      <c r="R7" s="108" t="s">
        <v>218</v>
      </c>
      <c r="S7" s="108">
        <v>15</v>
      </c>
      <c r="T7" s="108">
        <v>16</v>
      </c>
      <c r="U7" s="108">
        <v>17</v>
      </c>
      <c r="V7" s="108">
        <v>18</v>
      </c>
      <c r="W7" s="108" t="s">
        <v>219</v>
      </c>
      <c r="X7" s="170">
        <v>20</v>
      </c>
      <c r="Y7" s="108">
        <v>21</v>
      </c>
      <c r="Z7" s="108" t="s">
        <v>94</v>
      </c>
      <c r="AA7" s="108">
        <v>23</v>
      </c>
      <c r="AB7" s="108">
        <v>24</v>
      </c>
      <c r="AC7" s="108" t="s">
        <v>102</v>
      </c>
      <c r="AD7" s="183" t="s">
        <v>220</v>
      </c>
      <c r="AE7" s="291" t="s">
        <v>217</v>
      </c>
      <c r="AF7" s="184"/>
    </row>
    <row r="8" spans="1:32" s="76" customFormat="1" ht="13.8" x14ac:dyDescent="0.3">
      <c r="A8" s="324"/>
      <c r="B8" s="324"/>
      <c r="C8" s="77" t="s">
        <v>78</v>
      </c>
      <c r="D8" s="244"/>
      <c r="E8" s="244"/>
      <c r="F8" s="244"/>
      <c r="G8" s="244"/>
      <c r="H8" s="245" t="s">
        <v>64</v>
      </c>
      <c r="I8" s="245" t="s">
        <v>64</v>
      </c>
      <c r="J8" s="245" t="s">
        <v>64</v>
      </c>
      <c r="K8" s="245"/>
      <c r="L8" s="245"/>
      <c r="M8" s="245"/>
      <c r="N8" s="244"/>
      <c r="O8" s="244"/>
      <c r="P8" s="244"/>
      <c r="Q8" s="244"/>
      <c r="R8" s="244"/>
      <c r="S8" s="245" t="s">
        <v>64</v>
      </c>
      <c r="T8" s="245" t="s">
        <v>64</v>
      </c>
      <c r="U8" s="245" t="s">
        <v>64</v>
      </c>
      <c r="V8" s="245" t="s">
        <v>64</v>
      </c>
      <c r="W8" s="244"/>
      <c r="X8" s="247"/>
      <c r="Y8" s="244"/>
      <c r="Z8" s="244"/>
      <c r="AA8" s="244"/>
      <c r="AB8" s="245" t="s">
        <v>64</v>
      </c>
      <c r="AC8" s="246"/>
      <c r="AD8" s="246"/>
      <c r="AE8" s="248" t="s">
        <v>26</v>
      </c>
      <c r="AF8" s="184"/>
    </row>
    <row r="9" spans="1:32" s="114" customFormat="1" ht="17.25" customHeight="1" x14ac:dyDescent="0.3">
      <c r="A9" s="111" t="s">
        <v>53</v>
      </c>
      <c r="B9" s="190" t="s">
        <v>196</v>
      </c>
      <c r="C9" s="185">
        <v>420444</v>
      </c>
      <c r="D9" s="249">
        <v>71670000</v>
      </c>
      <c r="E9" s="79"/>
      <c r="F9" s="79"/>
      <c r="G9" s="80">
        <v>71670000</v>
      </c>
      <c r="H9" s="81">
        <v>0.15</v>
      </c>
      <c r="I9" s="81"/>
      <c r="J9" s="81"/>
      <c r="K9" s="250">
        <v>0.13341303167420815</v>
      </c>
      <c r="L9" s="250"/>
      <c r="M9" s="250"/>
      <c r="N9" s="82">
        <v>1434257</v>
      </c>
      <c r="O9" s="249">
        <v>1574</v>
      </c>
      <c r="P9" s="79"/>
      <c r="Q9" s="79"/>
      <c r="R9" s="80">
        <v>1574</v>
      </c>
      <c r="S9" s="81">
        <v>1</v>
      </c>
      <c r="T9" s="81"/>
      <c r="U9" s="81"/>
      <c r="V9" s="81">
        <v>0.06</v>
      </c>
      <c r="W9" s="82">
        <v>94</v>
      </c>
      <c r="X9" s="185">
        <v>92886</v>
      </c>
      <c r="Y9" s="177">
        <v>1</v>
      </c>
      <c r="Z9" s="178">
        <v>92886</v>
      </c>
      <c r="AA9" s="185">
        <v>60985</v>
      </c>
      <c r="AB9" s="83">
        <v>1</v>
      </c>
      <c r="AC9" s="82">
        <v>60985</v>
      </c>
      <c r="AD9" s="251">
        <v>1588222</v>
      </c>
      <c r="AE9" s="252">
        <v>1.7022281516567286</v>
      </c>
    </row>
    <row r="10" spans="1:32" s="115" customFormat="1" ht="17.25" customHeight="1" x14ac:dyDescent="0.3">
      <c r="A10" s="111" t="s">
        <v>49</v>
      </c>
      <c r="B10" s="190" t="s">
        <v>197</v>
      </c>
      <c r="C10" s="185">
        <v>69909</v>
      </c>
      <c r="D10" s="249">
        <v>4787000</v>
      </c>
      <c r="E10" s="79"/>
      <c r="F10" s="79"/>
      <c r="G10" s="80">
        <v>4787000</v>
      </c>
      <c r="H10" s="81">
        <v>0.15</v>
      </c>
      <c r="I10" s="81"/>
      <c r="J10" s="81"/>
      <c r="K10" s="250">
        <v>0.17895716228467815</v>
      </c>
      <c r="L10" s="250"/>
      <c r="M10" s="250"/>
      <c r="N10" s="82">
        <v>128500</v>
      </c>
      <c r="O10" s="249">
        <v>6119</v>
      </c>
      <c r="P10" s="79"/>
      <c r="Q10" s="79"/>
      <c r="R10" s="80">
        <v>6119</v>
      </c>
      <c r="S10" s="81">
        <v>1</v>
      </c>
      <c r="T10" s="81"/>
      <c r="U10" s="81"/>
      <c r="V10" s="81">
        <v>0.06</v>
      </c>
      <c r="W10" s="82">
        <v>367</v>
      </c>
      <c r="X10" s="185">
        <v>35826</v>
      </c>
      <c r="Y10" s="112">
        <v>1</v>
      </c>
      <c r="Z10" s="113">
        <v>35826</v>
      </c>
      <c r="AA10" s="185">
        <v>7531</v>
      </c>
      <c r="AB10" s="83">
        <v>1</v>
      </c>
      <c r="AC10" s="82">
        <v>7531</v>
      </c>
      <c r="AD10" s="251">
        <v>172224</v>
      </c>
      <c r="AE10" s="84">
        <v>1.1101337397584534</v>
      </c>
    </row>
    <row r="11" spans="1:32" s="114" customFormat="1" ht="17.25" customHeight="1" x14ac:dyDescent="0.3">
      <c r="A11" s="111" t="s">
        <v>52</v>
      </c>
      <c r="B11" s="190" t="s">
        <v>169</v>
      </c>
      <c r="C11" s="185">
        <v>50493</v>
      </c>
      <c r="D11" s="249">
        <v>2315000</v>
      </c>
      <c r="E11" s="79"/>
      <c r="F11" s="79"/>
      <c r="G11" s="80">
        <v>2315000</v>
      </c>
      <c r="H11" s="81">
        <v>0.15</v>
      </c>
      <c r="I11" s="81"/>
      <c r="J11" s="81"/>
      <c r="K11" s="250">
        <v>0.14636804628393413</v>
      </c>
      <c r="L11" s="250"/>
      <c r="M11" s="250"/>
      <c r="N11" s="82">
        <v>50826</v>
      </c>
      <c r="O11" s="249">
        <v>20632</v>
      </c>
      <c r="P11" s="79"/>
      <c r="Q11" s="79"/>
      <c r="R11" s="80">
        <v>20632</v>
      </c>
      <c r="S11" s="81">
        <v>1</v>
      </c>
      <c r="T11" s="81"/>
      <c r="U11" s="81"/>
      <c r="V11" s="81">
        <v>0.06</v>
      </c>
      <c r="W11" s="82">
        <v>1238</v>
      </c>
      <c r="X11" s="185">
        <v>11019</v>
      </c>
      <c r="Y11" s="112">
        <v>1</v>
      </c>
      <c r="Z11" s="113">
        <v>11019</v>
      </c>
      <c r="AA11" s="185">
        <v>5257</v>
      </c>
      <c r="AB11" s="83">
        <v>1</v>
      </c>
      <c r="AC11" s="82">
        <v>5257</v>
      </c>
      <c r="AD11" s="251">
        <v>68340</v>
      </c>
      <c r="AE11" s="84">
        <v>0.60989984087823035</v>
      </c>
    </row>
    <row r="12" spans="1:32" s="114" customFormat="1" ht="17.25" customHeight="1" x14ac:dyDescent="0.3">
      <c r="A12" s="111" t="s">
        <v>50</v>
      </c>
      <c r="B12" s="190" t="s">
        <v>170</v>
      </c>
      <c r="C12" s="185">
        <v>16368</v>
      </c>
      <c r="D12" s="249">
        <v>1102000</v>
      </c>
      <c r="E12" s="79"/>
      <c r="F12" s="79"/>
      <c r="G12" s="80">
        <v>1102000</v>
      </c>
      <c r="H12" s="81">
        <v>0.15</v>
      </c>
      <c r="I12" s="81"/>
      <c r="J12" s="81"/>
      <c r="K12" s="250">
        <v>0.14655763546798029</v>
      </c>
      <c r="L12" s="250"/>
      <c r="M12" s="250"/>
      <c r="N12" s="82">
        <v>24226</v>
      </c>
      <c r="O12" s="249">
        <v>0</v>
      </c>
      <c r="P12" s="79"/>
      <c r="Q12" s="79"/>
      <c r="R12" s="80">
        <v>0</v>
      </c>
      <c r="S12" s="81">
        <v>1</v>
      </c>
      <c r="T12" s="81"/>
      <c r="U12" s="81"/>
      <c r="V12" s="81">
        <v>0.06</v>
      </c>
      <c r="W12" s="82">
        <v>0</v>
      </c>
      <c r="X12" s="185">
        <v>3717</v>
      </c>
      <c r="Y12" s="112">
        <v>1</v>
      </c>
      <c r="Z12" s="113">
        <v>3717</v>
      </c>
      <c r="AA12" s="185">
        <v>675</v>
      </c>
      <c r="AB12" s="83">
        <v>1</v>
      </c>
      <c r="AC12" s="82">
        <v>675</v>
      </c>
      <c r="AD12" s="251">
        <v>28618</v>
      </c>
      <c r="AE12" s="84">
        <v>0.78787692869769976</v>
      </c>
    </row>
    <row r="13" spans="1:32" s="115" customFormat="1" ht="17.25" customHeight="1" x14ac:dyDescent="0.3">
      <c r="A13" s="111" t="s">
        <v>54</v>
      </c>
      <c r="B13" s="190" t="s">
        <v>198</v>
      </c>
      <c r="C13" s="185">
        <v>12759</v>
      </c>
      <c r="D13" s="249">
        <v>865000</v>
      </c>
      <c r="E13" s="79"/>
      <c r="F13" s="79"/>
      <c r="G13" s="80">
        <v>865000</v>
      </c>
      <c r="H13" s="81">
        <v>0.15</v>
      </c>
      <c r="I13" s="81"/>
      <c r="J13" s="81"/>
      <c r="K13" s="250">
        <v>0.13889084065244667</v>
      </c>
      <c r="L13" s="250"/>
      <c r="M13" s="250"/>
      <c r="N13" s="82">
        <v>18021</v>
      </c>
      <c r="O13" s="249">
        <v>0</v>
      </c>
      <c r="P13" s="79"/>
      <c r="Q13" s="79"/>
      <c r="R13" s="80">
        <v>0</v>
      </c>
      <c r="S13" s="81">
        <v>1</v>
      </c>
      <c r="T13" s="81"/>
      <c r="U13" s="81"/>
      <c r="V13" s="81">
        <v>0.06</v>
      </c>
      <c r="W13" s="82">
        <v>0</v>
      </c>
      <c r="X13" s="185">
        <v>2165</v>
      </c>
      <c r="Y13" s="112">
        <v>1</v>
      </c>
      <c r="Z13" s="113">
        <v>2165</v>
      </c>
      <c r="AA13" s="185">
        <v>562</v>
      </c>
      <c r="AB13" s="83">
        <v>1</v>
      </c>
      <c r="AC13" s="82">
        <v>562</v>
      </c>
      <c r="AD13" s="251">
        <v>20748</v>
      </c>
      <c r="AE13" s="84">
        <v>0.73278120591339513</v>
      </c>
    </row>
    <row r="14" spans="1:32" s="115" customFormat="1" ht="17.25" customHeight="1" x14ac:dyDescent="0.3">
      <c r="A14" s="111" t="s">
        <v>55</v>
      </c>
      <c r="B14" s="190" t="s">
        <v>171</v>
      </c>
      <c r="C14" s="185">
        <v>18973</v>
      </c>
      <c r="D14" s="249"/>
      <c r="E14" s="79">
        <v>772700</v>
      </c>
      <c r="F14" s="79">
        <v>255300</v>
      </c>
      <c r="G14" s="80">
        <v>1028000</v>
      </c>
      <c r="H14" s="81"/>
      <c r="I14" s="81">
        <v>0.05</v>
      </c>
      <c r="J14" s="81">
        <v>0.13</v>
      </c>
      <c r="K14" s="250"/>
      <c r="L14" s="250">
        <v>0.15734353073252877</v>
      </c>
      <c r="M14" s="250">
        <v>0.15584961767204758</v>
      </c>
      <c r="N14" s="82">
        <v>11251</v>
      </c>
      <c r="O14" s="249"/>
      <c r="P14" s="249">
        <v>25525</v>
      </c>
      <c r="Q14" s="249">
        <v>18592</v>
      </c>
      <c r="R14" s="80">
        <v>44117</v>
      </c>
      <c r="S14" s="81"/>
      <c r="T14" s="81">
        <v>0.5</v>
      </c>
      <c r="U14" s="81">
        <v>0.7</v>
      </c>
      <c r="V14" s="81">
        <v>0.06</v>
      </c>
      <c r="W14" s="82">
        <v>1547</v>
      </c>
      <c r="X14" s="185">
        <v>2987</v>
      </c>
      <c r="Y14" s="112">
        <v>1</v>
      </c>
      <c r="Z14" s="113">
        <v>2987</v>
      </c>
      <c r="AA14" s="185">
        <v>975</v>
      </c>
      <c r="AB14" s="83">
        <v>1</v>
      </c>
      <c r="AC14" s="82">
        <v>975</v>
      </c>
      <c r="AD14" s="251">
        <v>16760</v>
      </c>
      <c r="AE14" s="84">
        <v>0.39806383970930154</v>
      </c>
    </row>
    <row r="15" spans="1:32" s="115" customFormat="1" ht="17.25" customHeight="1" x14ac:dyDescent="0.3">
      <c r="A15" s="111" t="s">
        <v>51</v>
      </c>
      <c r="B15" s="190" t="s">
        <v>172</v>
      </c>
      <c r="C15" s="185">
        <v>62883</v>
      </c>
      <c r="D15" s="79"/>
      <c r="E15" s="253"/>
      <c r="F15" s="253">
        <v>6015000</v>
      </c>
      <c r="G15" s="80">
        <v>6015000</v>
      </c>
      <c r="H15" s="81"/>
      <c r="I15" s="81">
        <v>0.05</v>
      </c>
      <c r="J15" s="81">
        <v>0.13</v>
      </c>
      <c r="K15" s="250"/>
      <c r="L15" s="250"/>
      <c r="M15" s="250">
        <v>0.14034477211796248</v>
      </c>
      <c r="N15" s="82">
        <v>109743</v>
      </c>
      <c r="O15" s="249"/>
      <c r="P15" s="249"/>
      <c r="Q15" s="249">
        <v>80521</v>
      </c>
      <c r="R15" s="80">
        <v>80521</v>
      </c>
      <c r="S15" s="81"/>
      <c r="T15" s="81">
        <v>0.5</v>
      </c>
      <c r="U15" s="81">
        <v>0.7</v>
      </c>
      <c r="V15" s="81">
        <v>0.06</v>
      </c>
      <c r="W15" s="82">
        <v>3382</v>
      </c>
      <c r="X15" s="185">
        <v>12618</v>
      </c>
      <c r="Y15" s="112">
        <v>1</v>
      </c>
      <c r="Z15" s="113">
        <v>12618</v>
      </c>
      <c r="AA15" s="185">
        <v>4375</v>
      </c>
      <c r="AB15" s="83">
        <v>1</v>
      </c>
      <c r="AC15" s="82">
        <v>4375</v>
      </c>
      <c r="AD15" s="251">
        <v>130118</v>
      </c>
      <c r="AE15" s="84">
        <v>0.93243560112967128</v>
      </c>
    </row>
    <row r="16" spans="1:32" s="115" customFormat="1" ht="17.25" customHeight="1" x14ac:dyDescent="0.3">
      <c r="A16" s="111" t="s">
        <v>56</v>
      </c>
      <c r="B16" s="190" t="s">
        <v>173</v>
      </c>
      <c r="C16" s="185">
        <v>19727</v>
      </c>
      <c r="D16" s="79"/>
      <c r="E16" s="253">
        <v>599500</v>
      </c>
      <c r="F16" s="253">
        <v>3841500</v>
      </c>
      <c r="G16" s="80">
        <v>4441000</v>
      </c>
      <c r="H16" s="81"/>
      <c r="I16" s="81">
        <v>0.05</v>
      </c>
      <c r="J16" s="81">
        <v>0.13</v>
      </c>
      <c r="K16" s="250"/>
      <c r="L16" s="250">
        <v>0.13585790408525755</v>
      </c>
      <c r="M16" s="250">
        <v>0.1270643193789853</v>
      </c>
      <c r="N16" s="82">
        <v>67527</v>
      </c>
      <c r="O16" s="249"/>
      <c r="P16" s="249"/>
      <c r="Q16" s="249">
        <v>180</v>
      </c>
      <c r="R16" s="80">
        <v>180</v>
      </c>
      <c r="S16" s="81"/>
      <c r="T16" s="81">
        <v>0.5</v>
      </c>
      <c r="U16" s="81">
        <v>0.7</v>
      </c>
      <c r="V16" s="81">
        <v>0.06</v>
      </c>
      <c r="W16" s="82">
        <v>8</v>
      </c>
      <c r="X16" s="185">
        <v>157</v>
      </c>
      <c r="Y16" s="112">
        <v>1</v>
      </c>
      <c r="Z16" s="113">
        <v>157</v>
      </c>
      <c r="AA16" s="185">
        <v>834</v>
      </c>
      <c r="AB16" s="83">
        <v>1</v>
      </c>
      <c r="AC16" s="82">
        <v>834</v>
      </c>
      <c r="AD16" s="251">
        <v>68526</v>
      </c>
      <c r="AE16" s="84">
        <v>1.5653413497768238</v>
      </c>
    </row>
    <row r="17" spans="1:31" s="114" customFormat="1" ht="17.25" customHeight="1" x14ac:dyDescent="0.3">
      <c r="A17" s="111" t="s">
        <v>57</v>
      </c>
      <c r="B17" s="190" t="s">
        <v>174</v>
      </c>
      <c r="C17" s="185">
        <v>10249</v>
      </c>
      <c r="D17" s="79"/>
      <c r="E17" s="253"/>
      <c r="F17" s="253">
        <v>305000</v>
      </c>
      <c r="G17" s="80">
        <v>305000</v>
      </c>
      <c r="H17" s="81"/>
      <c r="I17" s="81">
        <v>0.05</v>
      </c>
      <c r="J17" s="81">
        <v>0.13</v>
      </c>
      <c r="K17" s="250"/>
      <c r="L17" s="250"/>
      <c r="M17" s="250">
        <v>0.12291695501730104</v>
      </c>
      <c r="N17" s="82">
        <v>4874</v>
      </c>
      <c r="O17" s="249"/>
      <c r="P17" s="249"/>
      <c r="Q17" s="249">
        <v>11778</v>
      </c>
      <c r="R17" s="80">
        <v>11778</v>
      </c>
      <c r="S17" s="81"/>
      <c r="T17" s="81">
        <v>0.5</v>
      </c>
      <c r="U17" s="81">
        <v>0.7</v>
      </c>
      <c r="V17" s="81">
        <v>0.06</v>
      </c>
      <c r="W17" s="82">
        <v>495</v>
      </c>
      <c r="X17" s="185">
        <v>251</v>
      </c>
      <c r="Y17" s="112">
        <v>1</v>
      </c>
      <c r="Z17" s="113">
        <v>251</v>
      </c>
      <c r="AA17" s="185">
        <v>353</v>
      </c>
      <c r="AB17" s="83">
        <v>1</v>
      </c>
      <c r="AC17" s="82">
        <v>353</v>
      </c>
      <c r="AD17" s="251">
        <v>5973</v>
      </c>
      <c r="AE17" s="84">
        <v>0.26261875728487011</v>
      </c>
    </row>
    <row r="18" spans="1:31" s="115" customFormat="1" ht="17.25" customHeight="1" x14ac:dyDescent="0.3">
      <c r="A18" s="111" t="s">
        <v>11</v>
      </c>
      <c r="B18" s="190" t="s">
        <v>175</v>
      </c>
      <c r="C18" s="185">
        <v>16795</v>
      </c>
      <c r="D18" s="79"/>
      <c r="E18" s="253">
        <v>659000</v>
      </c>
      <c r="F18" s="253">
        <v>884000</v>
      </c>
      <c r="G18" s="80">
        <v>1543000</v>
      </c>
      <c r="H18" s="81"/>
      <c r="I18" s="81">
        <v>0.05</v>
      </c>
      <c r="J18" s="81">
        <v>0.13</v>
      </c>
      <c r="K18" s="250"/>
      <c r="L18" s="250">
        <v>0.13539909880914064</v>
      </c>
      <c r="M18" s="250">
        <v>0.13334651329978434</v>
      </c>
      <c r="N18" s="82">
        <v>19785</v>
      </c>
      <c r="O18" s="249"/>
      <c r="P18" s="249">
        <v>13501</v>
      </c>
      <c r="Q18" s="249">
        <v>26883</v>
      </c>
      <c r="R18" s="80">
        <v>40384</v>
      </c>
      <c r="S18" s="81"/>
      <c r="T18" s="81">
        <v>0.5</v>
      </c>
      <c r="U18" s="81">
        <v>0.7</v>
      </c>
      <c r="V18" s="81">
        <v>0.06</v>
      </c>
      <c r="W18" s="82">
        <v>1534</v>
      </c>
      <c r="X18" s="185">
        <v>1922</v>
      </c>
      <c r="Y18" s="112">
        <v>1</v>
      </c>
      <c r="Z18" s="113">
        <v>1922</v>
      </c>
      <c r="AA18" s="185">
        <v>1026</v>
      </c>
      <c r="AB18" s="83">
        <v>1</v>
      </c>
      <c r="AC18" s="82">
        <v>1026</v>
      </c>
      <c r="AD18" s="251">
        <v>24267</v>
      </c>
      <c r="AE18" s="84">
        <v>0.65110465793794003</v>
      </c>
    </row>
    <row r="19" spans="1:31" s="114" customFormat="1" ht="17.25" customHeight="1" x14ac:dyDescent="0.3">
      <c r="A19" s="111" t="s">
        <v>14</v>
      </c>
      <c r="B19" s="190" t="s">
        <v>176</v>
      </c>
      <c r="C19" s="185">
        <v>57414</v>
      </c>
      <c r="D19" s="79"/>
      <c r="E19" s="253">
        <v>2391800</v>
      </c>
      <c r="F19" s="253">
        <v>252200</v>
      </c>
      <c r="G19" s="80">
        <v>2644000</v>
      </c>
      <c r="H19" s="81"/>
      <c r="I19" s="81">
        <v>0.05</v>
      </c>
      <c r="J19" s="81">
        <v>0.13</v>
      </c>
      <c r="K19" s="250"/>
      <c r="L19" s="250">
        <v>0.1608069857110456</v>
      </c>
      <c r="M19" s="250">
        <v>0.17150967741935483</v>
      </c>
      <c r="N19" s="82">
        <v>24854</v>
      </c>
      <c r="O19" s="249"/>
      <c r="P19" s="249">
        <v>881</v>
      </c>
      <c r="Q19" s="249">
        <v>6414</v>
      </c>
      <c r="R19" s="80">
        <v>7295</v>
      </c>
      <c r="S19" s="81"/>
      <c r="T19" s="81">
        <v>0.5</v>
      </c>
      <c r="U19" s="81">
        <v>0.7</v>
      </c>
      <c r="V19" s="81">
        <v>0.06</v>
      </c>
      <c r="W19" s="82">
        <v>296</v>
      </c>
      <c r="X19" s="185">
        <v>8088</v>
      </c>
      <c r="Y19" s="112">
        <v>1</v>
      </c>
      <c r="Z19" s="113">
        <v>8088</v>
      </c>
      <c r="AA19" s="185">
        <v>3600</v>
      </c>
      <c r="AB19" s="83">
        <v>1</v>
      </c>
      <c r="AC19" s="82">
        <v>3600</v>
      </c>
      <c r="AD19" s="251">
        <v>36838</v>
      </c>
      <c r="AE19" s="84">
        <v>0.2891298686311396</v>
      </c>
    </row>
    <row r="20" spans="1:31" s="115" customFormat="1" ht="17.25" customHeight="1" x14ac:dyDescent="0.3">
      <c r="A20" s="111" t="s">
        <v>10</v>
      </c>
      <c r="B20" s="190" t="s">
        <v>177</v>
      </c>
      <c r="C20" s="185">
        <v>6785</v>
      </c>
      <c r="D20" s="79"/>
      <c r="E20" s="253"/>
      <c r="F20" s="253">
        <v>507000</v>
      </c>
      <c r="G20" s="80">
        <v>507000</v>
      </c>
      <c r="H20" s="81"/>
      <c r="I20" s="81">
        <v>0.05</v>
      </c>
      <c r="J20" s="81">
        <v>0.13</v>
      </c>
      <c r="K20" s="250"/>
      <c r="L20" s="250"/>
      <c r="M20" s="250">
        <v>0.14291350210970463</v>
      </c>
      <c r="N20" s="82">
        <v>9419</v>
      </c>
      <c r="O20" s="254"/>
      <c r="P20" s="249"/>
      <c r="Q20" s="249">
        <v>3654</v>
      </c>
      <c r="R20" s="80">
        <v>3654</v>
      </c>
      <c r="S20" s="81"/>
      <c r="T20" s="81">
        <v>0.5</v>
      </c>
      <c r="U20" s="81">
        <v>0.7</v>
      </c>
      <c r="V20" s="81">
        <v>0.06</v>
      </c>
      <c r="W20" s="82">
        <v>153</v>
      </c>
      <c r="X20" s="185">
        <v>291</v>
      </c>
      <c r="Y20" s="112">
        <v>1</v>
      </c>
      <c r="Z20" s="113">
        <v>291</v>
      </c>
      <c r="AA20" s="185">
        <v>367</v>
      </c>
      <c r="AB20" s="83">
        <v>1</v>
      </c>
      <c r="AC20" s="82">
        <v>367</v>
      </c>
      <c r="AD20" s="251">
        <v>10230</v>
      </c>
      <c r="AE20" s="84">
        <v>0.67942340266179979</v>
      </c>
    </row>
    <row r="21" spans="1:31" s="115" customFormat="1" ht="17.25" customHeight="1" x14ac:dyDescent="0.3">
      <c r="A21" s="111" t="s">
        <v>16</v>
      </c>
      <c r="B21" s="190" t="s">
        <v>212</v>
      </c>
      <c r="C21" s="185">
        <v>33350</v>
      </c>
      <c r="D21" s="79">
        <v>2403000</v>
      </c>
      <c r="E21" s="253"/>
      <c r="F21" s="253"/>
      <c r="G21" s="80">
        <v>2403000</v>
      </c>
      <c r="H21" s="81">
        <v>0.15</v>
      </c>
      <c r="I21" s="81"/>
      <c r="J21" s="81"/>
      <c r="K21" s="250">
        <v>0.14664740406320542</v>
      </c>
      <c r="L21" s="250"/>
      <c r="M21" s="250"/>
      <c r="N21" s="82">
        <v>52859</v>
      </c>
      <c r="O21" s="254">
        <v>19549</v>
      </c>
      <c r="P21" s="249"/>
      <c r="Q21" s="249"/>
      <c r="R21" s="80">
        <v>19549</v>
      </c>
      <c r="S21" s="81">
        <v>1</v>
      </c>
      <c r="T21" s="81"/>
      <c r="U21" s="81"/>
      <c r="V21" s="81">
        <v>0.06</v>
      </c>
      <c r="W21" s="82">
        <v>1173</v>
      </c>
      <c r="X21" s="185">
        <v>8531</v>
      </c>
      <c r="Y21" s="112">
        <v>1</v>
      </c>
      <c r="Z21" s="113">
        <v>8531</v>
      </c>
      <c r="AA21" s="185">
        <v>2075</v>
      </c>
      <c r="AB21" s="83">
        <v>1</v>
      </c>
      <c r="AC21" s="82">
        <v>2075</v>
      </c>
      <c r="AD21" s="251">
        <v>64638</v>
      </c>
      <c r="AE21" s="84">
        <v>0.87338713863011141</v>
      </c>
    </row>
    <row r="22" spans="1:31" s="115" customFormat="1" ht="17.25" customHeight="1" x14ac:dyDescent="0.3">
      <c r="A22" s="111" t="s">
        <v>2</v>
      </c>
      <c r="B22" s="190" t="s">
        <v>178</v>
      </c>
      <c r="C22" s="185">
        <v>12064</v>
      </c>
      <c r="D22" s="79"/>
      <c r="E22" s="253">
        <v>471900</v>
      </c>
      <c r="F22" s="253">
        <v>59100</v>
      </c>
      <c r="G22" s="80">
        <v>531000</v>
      </c>
      <c r="H22" s="81"/>
      <c r="I22" s="81">
        <v>0.05</v>
      </c>
      <c r="J22" s="81">
        <v>0.13</v>
      </c>
      <c r="K22" s="250"/>
      <c r="L22" s="250">
        <v>0.14256358316452847</v>
      </c>
      <c r="M22" s="250">
        <v>0.11600719424460432</v>
      </c>
      <c r="N22" s="82">
        <v>4255</v>
      </c>
      <c r="O22" s="254"/>
      <c r="P22" s="249">
        <v>3741</v>
      </c>
      <c r="Q22" s="249">
        <v>5041</v>
      </c>
      <c r="R22" s="80">
        <v>8782</v>
      </c>
      <c r="S22" s="81"/>
      <c r="T22" s="81">
        <v>0.5</v>
      </c>
      <c r="U22" s="81">
        <v>0.7</v>
      </c>
      <c r="V22" s="81">
        <v>0.06</v>
      </c>
      <c r="W22" s="82">
        <v>324</v>
      </c>
      <c r="X22" s="185">
        <v>1456</v>
      </c>
      <c r="Y22" s="112">
        <v>1</v>
      </c>
      <c r="Z22" s="113">
        <v>1456</v>
      </c>
      <c r="AA22" s="185">
        <v>618</v>
      </c>
      <c r="AB22" s="83">
        <v>1</v>
      </c>
      <c r="AC22" s="82">
        <v>618</v>
      </c>
      <c r="AD22" s="251">
        <v>6653</v>
      </c>
      <c r="AE22" s="84">
        <v>0.24850830960287604</v>
      </c>
    </row>
    <row r="23" spans="1:31" s="115" customFormat="1" ht="17.25" customHeight="1" x14ac:dyDescent="0.3">
      <c r="A23" s="111" t="s">
        <v>13</v>
      </c>
      <c r="B23" s="190" t="s">
        <v>179</v>
      </c>
      <c r="C23" s="185">
        <v>31558</v>
      </c>
      <c r="D23" s="79"/>
      <c r="E23" s="253">
        <v>2268000</v>
      </c>
      <c r="F23" s="253">
        <v>287000</v>
      </c>
      <c r="G23" s="80">
        <v>2555000</v>
      </c>
      <c r="H23" s="81"/>
      <c r="I23" s="81">
        <v>0.05</v>
      </c>
      <c r="J23" s="81">
        <v>0.13</v>
      </c>
      <c r="K23" s="250"/>
      <c r="L23" s="250">
        <v>0.14748755980861245</v>
      </c>
      <c r="M23" s="250">
        <v>0.14501886792452831</v>
      </c>
      <c r="N23" s="82">
        <v>22136</v>
      </c>
      <c r="O23" s="87"/>
      <c r="P23" s="249">
        <v>15415</v>
      </c>
      <c r="Q23" s="249">
        <v>8662</v>
      </c>
      <c r="R23" s="80">
        <v>24077</v>
      </c>
      <c r="S23" s="81"/>
      <c r="T23" s="81">
        <v>0.5</v>
      </c>
      <c r="U23" s="81">
        <v>0.7</v>
      </c>
      <c r="V23" s="81">
        <v>0.06</v>
      </c>
      <c r="W23" s="82">
        <v>826</v>
      </c>
      <c r="X23" s="185">
        <v>2552</v>
      </c>
      <c r="Y23" s="112">
        <v>1</v>
      </c>
      <c r="Z23" s="113">
        <v>2552</v>
      </c>
      <c r="AA23" s="185">
        <v>2005</v>
      </c>
      <c r="AB23" s="83">
        <v>1</v>
      </c>
      <c r="AC23" s="82">
        <v>2005</v>
      </c>
      <c r="AD23" s="251">
        <v>27519</v>
      </c>
      <c r="AE23" s="84">
        <v>0.39295054612197772</v>
      </c>
    </row>
    <row r="24" spans="1:31" s="115" customFormat="1" ht="17.25" customHeight="1" x14ac:dyDescent="0.3">
      <c r="A24" s="111" t="s">
        <v>15</v>
      </c>
      <c r="B24" s="190" t="s">
        <v>180</v>
      </c>
      <c r="C24" s="185">
        <v>17874</v>
      </c>
      <c r="D24" s="79"/>
      <c r="E24" s="253">
        <v>440700</v>
      </c>
      <c r="F24" s="253">
        <v>64300</v>
      </c>
      <c r="G24" s="80">
        <v>505000</v>
      </c>
      <c r="H24" s="81"/>
      <c r="I24" s="81">
        <v>0.05</v>
      </c>
      <c r="J24" s="81">
        <v>0.13</v>
      </c>
      <c r="K24" s="250"/>
      <c r="L24" s="250">
        <v>0.1498864426419467</v>
      </c>
      <c r="M24" s="250">
        <v>0.15425196850393702</v>
      </c>
      <c r="N24" s="82">
        <v>4592</v>
      </c>
      <c r="O24" s="87"/>
      <c r="P24" s="249">
        <v>763</v>
      </c>
      <c r="Q24" s="249">
        <v>1349</v>
      </c>
      <c r="R24" s="80">
        <v>2112</v>
      </c>
      <c r="S24" s="81"/>
      <c r="T24" s="81">
        <v>0.5</v>
      </c>
      <c r="U24" s="81">
        <v>0.7</v>
      </c>
      <c r="V24" s="81">
        <v>0.06</v>
      </c>
      <c r="W24" s="82">
        <v>80</v>
      </c>
      <c r="X24" s="185">
        <v>3225</v>
      </c>
      <c r="Y24" s="112">
        <v>1</v>
      </c>
      <c r="Z24" s="113">
        <v>3225</v>
      </c>
      <c r="AA24" s="185">
        <v>950</v>
      </c>
      <c r="AB24" s="83">
        <v>1</v>
      </c>
      <c r="AC24" s="82">
        <v>950</v>
      </c>
      <c r="AD24" s="251">
        <v>8847</v>
      </c>
      <c r="AE24" s="84">
        <v>0.22304320343481038</v>
      </c>
    </row>
    <row r="25" spans="1:31" s="115" customFormat="1" ht="17.25" customHeight="1" x14ac:dyDescent="0.3">
      <c r="A25" s="111" t="s">
        <v>7</v>
      </c>
      <c r="B25" s="190" t="s">
        <v>181</v>
      </c>
      <c r="C25" s="185">
        <v>25371</v>
      </c>
      <c r="D25" s="79"/>
      <c r="E25" s="253">
        <v>855500</v>
      </c>
      <c r="F25" s="253">
        <v>460500</v>
      </c>
      <c r="G25" s="80">
        <v>1316000</v>
      </c>
      <c r="H25" s="81"/>
      <c r="I25" s="81">
        <v>0.05</v>
      </c>
      <c r="J25" s="81">
        <v>0.13</v>
      </c>
      <c r="K25" s="250"/>
      <c r="L25" s="250">
        <v>0.1244339390962672</v>
      </c>
      <c r="M25" s="250">
        <v>0.16536023711810305</v>
      </c>
      <c r="N25" s="82">
        <v>15222</v>
      </c>
      <c r="O25" s="87"/>
      <c r="P25" s="249"/>
      <c r="Q25" s="249">
        <v>3055</v>
      </c>
      <c r="R25" s="80">
        <v>3055</v>
      </c>
      <c r="S25" s="81"/>
      <c r="T25" s="81">
        <v>0.5</v>
      </c>
      <c r="U25" s="81">
        <v>0.7</v>
      </c>
      <c r="V25" s="81">
        <v>0.06</v>
      </c>
      <c r="W25" s="82">
        <v>128</v>
      </c>
      <c r="X25" s="185">
        <v>2486</v>
      </c>
      <c r="Y25" s="112">
        <v>1</v>
      </c>
      <c r="Z25" s="113">
        <v>2486</v>
      </c>
      <c r="AA25" s="185">
        <v>1570</v>
      </c>
      <c r="AB25" s="83">
        <v>1</v>
      </c>
      <c r="AC25" s="82">
        <v>1570</v>
      </c>
      <c r="AD25" s="251">
        <v>19406</v>
      </c>
      <c r="AE25" s="84">
        <v>0.34467768075693145</v>
      </c>
    </row>
    <row r="26" spans="1:31" s="115" customFormat="1" ht="17.25" customHeight="1" x14ac:dyDescent="0.3">
      <c r="A26" s="111" t="s">
        <v>17</v>
      </c>
      <c r="B26" s="190" t="s">
        <v>182</v>
      </c>
      <c r="C26" s="185">
        <v>17022</v>
      </c>
      <c r="D26" s="79"/>
      <c r="E26" s="253"/>
      <c r="F26" s="253">
        <v>769000</v>
      </c>
      <c r="G26" s="80">
        <v>769000</v>
      </c>
      <c r="H26" s="81"/>
      <c r="I26" s="81">
        <v>0.05</v>
      </c>
      <c r="J26" s="81">
        <v>0.13</v>
      </c>
      <c r="K26" s="250"/>
      <c r="L26" s="250"/>
      <c r="M26" s="250">
        <v>0.12715724137931034</v>
      </c>
      <c r="N26" s="82">
        <v>12712</v>
      </c>
      <c r="O26" s="87"/>
      <c r="P26" s="249"/>
      <c r="Q26" s="249">
        <v>5848</v>
      </c>
      <c r="R26" s="80">
        <v>5848</v>
      </c>
      <c r="S26" s="81"/>
      <c r="T26" s="81">
        <v>0.5</v>
      </c>
      <c r="U26" s="81">
        <v>0.7</v>
      </c>
      <c r="V26" s="81">
        <v>0.06</v>
      </c>
      <c r="W26" s="82">
        <v>246</v>
      </c>
      <c r="X26" s="185">
        <v>678</v>
      </c>
      <c r="Y26" s="112">
        <v>1</v>
      </c>
      <c r="Z26" s="113">
        <v>678</v>
      </c>
      <c r="AA26" s="185">
        <v>554</v>
      </c>
      <c r="AB26" s="83">
        <v>1</v>
      </c>
      <c r="AC26" s="82">
        <v>554</v>
      </c>
      <c r="AD26" s="251">
        <v>14190</v>
      </c>
      <c r="AE26" s="84">
        <v>0.37565271289070584</v>
      </c>
    </row>
    <row r="27" spans="1:31" s="115" customFormat="1" ht="17.25" customHeight="1" x14ac:dyDescent="0.3">
      <c r="A27" s="111" t="s">
        <v>8</v>
      </c>
      <c r="B27" s="190" t="s">
        <v>183</v>
      </c>
      <c r="C27" s="185">
        <v>16253</v>
      </c>
      <c r="D27" s="79"/>
      <c r="E27" s="253">
        <v>478900</v>
      </c>
      <c r="F27" s="253">
        <v>392100</v>
      </c>
      <c r="G27" s="80">
        <v>871000</v>
      </c>
      <c r="H27" s="81"/>
      <c r="I27" s="81">
        <v>0.05</v>
      </c>
      <c r="J27" s="81">
        <v>0.13</v>
      </c>
      <c r="K27" s="250"/>
      <c r="L27" s="250">
        <v>0.12688282138794085</v>
      </c>
      <c r="M27" s="250">
        <v>0.15473452544704264</v>
      </c>
      <c r="N27" s="82">
        <v>10925</v>
      </c>
      <c r="O27" s="87"/>
      <c r="P27" s="249">
        <v>1098</v>
      </c>
      <c r="Q27" s="249">
        <v>26106</v>
      </c>
      <c r="R27" s="80">
        <v>27204</v>
      </c>
      <c r="S27" s="81"/>
      <c r="T27" s="81">
        <v>0.5</v>
      </c>
      <c r="U27" s="81">
        <v>0.7</v>
      </c>
      <c r="V27" s="81">
        <v>0.06</v>
      </c>
      <c r="W27" s="82">
        <v>1129</v>
      </c>
      <c r="X27" s="185">
        <v>1068</v>
      </c>
      <c r="Y27" s="112">
        <v>1</v>
      </c>
      <c r="Z27" s="113">
        <v>1068</v>
      </c>
      <c r="AA27" s="185">
        <v>700</v>
      </c>
      <c r="AB27" s="83">
        <v>1</v>
      </c>
      <c r="AC27" s="82">
        <v>700</v>
      </c>
      <c r="AD27" s="251">
        <v>13822</v>
      </c>
      <c r="AE27" s="84">
        <v>0.38322344756833904</v>
      </c>
    </row>
    <row r="28" spans="1:31" s="115" customFormat="1" ht="17.25" customHeight="1" x14ac:dyDescent="0.3">
      <c r="A28" s="111" t="s">
        <v>20</v>
      </c>
      <c r="B28" s="190" t="s">
        <v>184</v>
      </c>
      <c r="C28" s="185">
        <v>11526</v>
      </c>
      <c r="D28" s="79"/>
      <c r="E28" s="253">
        <v>345800</v>
      </c>
      <c r="F28" s="253">
        <v>104200</v>
      </c>
      <c r="G28" s="80">
        <v>450000</v>
      </c>
      <c r="H28" s="81"/>
      <c r="I28" s="81">
        <v>0.05</v>
      </c>
      <c r="J28" s="81">
        <v>0.13</v>
      </c>
      <c r="K28" s="250"/>
      <c r="L28" s="250">
        <v>0.1220098643649815</v>
      </c>
      <c r="M28" s="250">
        <v>9.6375502008032132E-2</v>
      </c>
      <c r="N28" s="82">
        <v>3416</v>
      </c>
      <c r="O28" s="87"/>
      <c r="P28" s="249">
        <v>11682</v>
      </c>
      <c r="Q28" s="249">
        <v>5652</v>
      </c>
      <c r="R28" s="80">
        <v>17334</v>
      </c>
      <c r="S28" s="81"/>
      <c r="T28" s="81">
        <v>0.5</v>
      </c>
      <c r="U28" s="81">
        <v>0.7</v>
      </c>
      <c r="V28" s="81">
        <v>0.06</v>
      </c>
      <c r="W28" s="82">
        <v>588</v>
      </c>
      <c r="X28" s="185">
        <v>671</v>
      </c>
      <c r="Y28" s="112">
        <v>1</v>
      </c>
      <c r="Z28" s="113">
        <v>671</v>
      </c>
      <c r="AA28" s="185">
        <v>675</v>
      </c>
      <c r="AB28" s="83">
        <v>1</v>
      </c>
      <c r="AC28" s="82">
        <v>675</v>
      </c>
      <c r="AD28" s="251">
        <v>5350</v>
      </c>
      <c r="AE28" s="84">
        <v>0.20916542005479616</v>
      </c>
    </row>
    <row r="29" spans="1:31" s="115" customFormat="1" ht="17.25" customHeight="1" x14ac:dyDescent="0.3">
      <c r="A29" s="111" t="s">
        <v>21</v>
      </c>
      <c r="B29" s="190" t="s">
        <v>185</v>
      </c>
      <c r="C29" s="185">
        <v>16297</v>
      </c>
      <c r="D29" s="79"/>
      <c r="E29" s="253">
        <v>399600</v>
      </c>
      <c r="F29" s="253">
        <v>135400</v>
      </c>
      <c r="G29" s="80">
        <v>535000</v>
      </c>
      <c r="H29" s="81"/>
      <c r="I29" s="81">
        <v>0.05</v>
      </c>
      <c r="J29" s="81">
        <v>0.13</v>
      </c>
      <c r="K29" s="250"/>
      <c r="L29" s="250">
        <v>0.15926868470399141</v>
      </c>
      <c r="M29" s="250">
        <v>0.13521704814522495</v>
      </c>
      <c r="N29" s="82">
        <v>5562</v>
      </c>
      <c r="O29" s="87"/>
      <c r="P29" s="249">
        <v>44465</v>
      </c>
      <c r="Q29" s="249">
        <v>12734</v>
      </c>
      <c r="R29" s="80">
        <v>57199</v>
      </c>
      <c r="S29" s="81"/>
      <c r="T29" s="81">
        <v>0.5</v>
      </c>
      <c r="U29" s="81">
        <v>0.7</v>
      </c>
      <c r="V29" s="81">
        <v>0.06</v>
      </c>
      <c r="W29" s="82">
        <v>1869</v>
      </c>
      <c r="X29" s="185">
        <v>3432</v>
      </c>
      <c r="Y29" s="112">
        <v>1</v>
      </c>
      <c r="Z29" s="113">
        <v>3432</v>
      </c>
      <c r="AA29" s="185">
        <v>900</v>
      </c>
      <c r="AB29" s="83">
        <v>1</v>
      </c>
      <c r="AC29" s="82">
        <v>900</v>
      </c>
      <c r="AD29" s="251">
        <v>11763</v>
      </c>
      <c r="AE29" s="84">
        <v>0.32525587644926612</v>
      </c>
    </row>
    <row r="30" spans="1:31" s="115" customFormat="1" ht="17.25" customHeight="1" x14ac:dyDescent="0.3">
      <c r="A30" s="111" t="s">
        <v>9</v>
      </c>
      <c r="B30" s="190" t="s">
        <v>186</v>
      </c>
      <c r="C30" s="185">
        <v>26170</v>
      </c>
      <c r="D30" s="79"/>
      <c r="E30" s="253">
        <v>724700</v>
      </c>
      <c r="F30" s="253">
        <v>240400</v>
      </c>
      <c r="G30" s="80">
        <v>965100</v>
      </c>
      <c r="H30" s="81"/>
      <c r="I30" s="81">
        <v>0.05</v>
      </c>
      <c r="J30" s="81">
        <v>0.13</v>
      </c>
      <c r="K30" s="250"/>
      <c r="L30" s="250">
        <v>0.18119240799768183</v>
      </c>
      <c r="M30" s="250">
        <v>0.15836975524475524</v>
      </c>
      <c r="N30" s="82">
        <v>11515</v>
      </c>
      <c r="O30" s="87"/>
      <c r="P30" s="249">
        <v>9299</v>
      </c>
      <c r="Q30" s="249">
        <v>2993</v>
      </c>
      <c r="R30" s="80">
        <v>12292</v>
      </c>
      <c r="S30" s="81"/>
      <c r="T30" s="81">
        <v>0.5</v>
      </c>
      <c r="U30" s="81">
        <v>0.7</v>
      </c>
      <c r="V30" s="81">
        <v>0.06</v>
      </c>
      <c r="W30" s="82">
        <v>405</v>
      </c>
      <c r="X30" s="185">
        <v>3644</v>
      </c>
      <c r="Y30" s="112">
        <v>1</v>
      </c>
      <c r="Z30" s="113">
        <v>3644</v>
      </c>
      <c r="AA30" s="185">
        <v>1250</v>
      </c>
      <c r="AB30" s="83">
        <v>1</v>
      </c>
      <c r="AC30" s="82">
        <v>1250</v>
      </c>
      <c r="AD30" s="251">
        <v>16814</v>
      </c>
      <c r="AE30" s="84">
        <v>0.28952231369234427</v>
      </c>
    </row>
    <row r="31" spans="1:31" s="115" customFormat="1" ht="17.25" customHeight="1" x14ac:dyDescent="0.3">
      <c r="A31" s="111" t="s">
        <v>3</v>
      </c>
      <c r="B31" s="190" t="s">
        <v>187</v>
      </c>
      <c r="C31" s="185">
        <v>23035</v>
      </c>
      <c r="D31" s="79"/>
      <c r="E31" s="253">
        <v>944200</v>
      </c>
      <c r="F31" s="253">
        <v>490800</v>
      </c>
      <c r="G31" s="80">
        <v>1435000</v>
      </c>
      <c r="H31" s="81"/>
      <c r="I31" s="81">
        <v>0.05</v>
      </c>
      <c r="J31" s="81">
        <v>0.13</v>
      </c>
      <c r="K31" s="250"/>
      <c r="L31" s="250">
        <v>0.16955652573529412</v>
      </c>
      <c r="M31" s="250">
        <v>0.14289438798055679</v>
      </c>
      <c r="N31" s="82">
        <v>17122</v>
      </c>
      <c r="O31" s="87"/>
      <c r="P31" s="249">
        <v>38995</v>
      </c>
      <c r="Q31" s="249">
        <v>39280</v>
      </c>
      <c r="R31" s="80">
        <v>78275</v>
      </c>
      <c r="S31" s="81"/>
      <c r="T31" s="81">
        <v>0.5</v>
      </c>
      <c r="U31" s="81">
        <v>0.7</v>
      </c>
      <c r="V31" s="81">
        <v>0.06</v>
      </c>
      <c r="W31" s="82">
        <v>2820</v>
      </c>
      <c r="X31" s="185">
        <v>7513</v>
      </c>
      <c r="Y31" s="112">
        <v>1</v>
      </c>
      <c r="Z31" s="113">
        <v>7513</v>
      </c>
      <c r="AA31" s="185">
        <v>1756</v>
      </c>
      <c r="AB31" s="83">
        <v>1</v>
      </c>
      <c r="AC31" s="82">
        <v>1756</v>
      </c>
      <c r="AD31" s="251">
        <v>29211</v>
      </c>
      <c r="AE31" s="84">
        <v>0.57144301490217619</v>
      </c>
    </row>
    <row r="32" spans="1:31" s="115" customFormat="1" ht="17.25" customHeight="1" x14ac:dyDescent="0.3">
      <c r="A32" s="111" t="s">
        <v>4</v>
      </c>
      <c r="B32" s="190" t="s">
        <v>188</v>
      </c>
      <c r="C32" s="185">
        <v>37542</v>
      </c>
      <c r="D32" s="79"/>
      <c r="E32" s="253">
        <v>1558000</v>
      </c>
      <c r="F32" s="253">
        <v>546900</v>
      </c>
      <c r="G32" s="80">
        <v>2104900</v>
      </c>
      <c r="H32" s="81"/>
      <c r="I32" s="81">
        <v>0.05</v>
      </c>
      <c r="J32" s="81">
        <v>0.13</v>
      </c>
      <c r="K32" s="250"/>
      <c r="L32" s="250">
        <v>0.16533604317050948</v>
      </c>
      <c r="M32" s="250">
        <v>0.14943502824858756</v>
      </c>
      <c r="N32" s="82">
        <v>23504</v>
      </c>
      <c r="O32" s="87"/>
      <c r="P32" s="249">
        <v>1594</v>
      </c>
      <c r="Q32" s="249">
        <v>29522</v>
      </c>
      <c r="R32" s="80">
        <v>31116</v>
      </c>
      <c r="S32" s="81"/>
      <c r="T32" s="81">
        <v>0.5</v>
      </c>
      <c r="U32" s="81">
        <v>0.7</v>
      </c>
      <c r="V32" s="81">
        <v>0.06</v>
      </c>
      <c r="W32" s="82">
        <v>1288</v>
      </c>
      <c r="X32" s="185">
        <v>7960</v>
      </c>
      <c r="Y32" s="112">
        <v>1</v>
      </c>
      <c r="Z32" s="113">
        <v>7960</v>
      </c>
      <c r="AA32" s="185">
        <v>2972</v>
      </c>
      <c r="AB32" s="83">
        <v>1</v>
      </c>
      <c r="AC32" s="82">
        <v>2972</v>
      </c>
      <c r="AD32" s="251">
        <v>35724</v>
      </c>
      <c r="AE32" s="84">
        <v>0.42880258582187908</v>
      </c>
    </row>
    <row r="33" spans="1:31" s="115" customFormat="1" ht="17.25" customHeight="1" x14ac:dyDescent="0.3">
      <c r="A33" s="111" t="s">
        <v>12</v>
      </c>
      <c r="B33" s="190" t="s">
        <v>189</v>
      </c>
      <c r="C33" s="185">
        <v>6319</v>
      </c>
      <c r="D33" s="79"/>
      <c r="E33" s="253">
        <v>344100</v>
      </c>
      <c r="F33" s="253">
        <v>83900</v>
      </c>
      <c r="G33" s="80">
        <v>428000</v>
      </c>
      <c r="H33" s="81"/>
      <c r="I33" s="81">
        <v>0.05</v>
      </c>
      <c r="J33" s="81">
        <v>0.13</v>
      </c>
      <c r="K33" s="250"/>
      <c r="L33" s="250">
        <v>0.12971906565656566</v>
      </c>
      <c r="M33" s="250">
        <v>0.15557567917205692</v>
      </c>
      <c r="N33" s="82">
        <v>3929</v>
      </c>
      <c r="O33" s="87"/>
      <c r="P33" s="249">
        <v>6261</v>
      </c>
      <c r="Q33" s="249">
        <v>6352</v>
      </c>
      <c r="R33" s="80">
        <v>12613</v>
      </c>
      <c r="S33" s="81"/>
      <c r="T33" s="81">
        <v>0.5</v>
      </c>
      <c r="U33" s="81">
        <v>0.7</v>
      </c>
      <c r="V33" s="81">
        <v>0.06</v>
      </c>
      <c r="W33" s="82">
        <v>455</v>
      </c>
      <c r="X33" s="185">
        <v>277</v>
      </c>
      <c r="Y33" s="112">
        <v>1</v>
      </c>
      <c r="Z33" s="113">
        <v>277</v>
      </c>
      <c r="AA33" s="185">
        <v>460</v>
      </c>
      <c r="AB33" s="83">
        <v>1</v>
      </c>
      <c r="AC33" s="82">
        <v>460</v>
      </c>
      <c r="AD33" s="251">
        <v>5121</v>
      </c>
      <c r="AE33" s="84">
        <v>0.36519190378743954</v>
      </c>
    </row>
    <row r="34" spans="1:31" s="115" customFormat="1" ht="17.25" customHeight="1" x14ac:dyDescent="0.3">
      <c r="A34" s="111" t="s">
        <v>18</v>
      </c>
      <c r="B34" s="190" t="s">
        <v>190</v>
      </c>
      <c r="C34" s="185">
        <v>14561</v>
      </c>
      <c r="D34" s="79"/>
      <c r="E34" s="253">
        <v>1013500</v>
      </c>
      <c r="F34" s="253">
        <v>378500</v>
      </c>
      <c r="G34" s="80">
        <v>1392000</v>
      </c>
      <c r="H34" s="81"/>
      <c r="I34" s="81">
        <v>0.05</v>
      </c>
      <c r="J34" s="81">
        <v>0.13</v>
      </c>
      <c r="K34" s="250"/>
      <c r="L34" s="250">
        <v>0.10618162162162162</v>
      </c>
      <c r="M34" s="250">
        <v>0.1731145251396648</v>
      </c>
      <c r="N34" s="82">
        <v>13899</v>
      </c>
      <c r="O34" s="87"/>
      <c r="P34" s="249">
        <v>10</v>
      </c>
      <c r="Q34" s="249">
        <v>230565</v>
      </c>
      <c r="R34" s="80">
        <v>230575</v>
      </c>
      <c r="S34" s="81"/>
      <c r="T34" s="81">
        <v>0.5</v>
      </c>
      <c r="U34" s="81">
        <v>0.7</v>
      </c>
      <c r="V34" s="81">
        <v>0.06</v>
      </c>
      <c r="W34" s="82">
        <v>9684</v>
      </c>
      <c r="X34" s="185">
        <v>3933</v>
      </c>
      <c r="Y34" s="112">
        <v>1</v>
      </c>
      <c r="Z34" s="113">
        <v>3933</v>
      </c>
      <c r="AA34" s="185">
        <v>997</v>
      </c>
      <c r="AB34" s="83">
        <v>1</v>
      </c>
      <c r="AC34" s="82">
        <v>997</v>
      </c>
      <c r="AD34" s="251">
        <v>28513</v>
      </c>
      <c r="AE34" s="84">
        <v>0.88240189582632667</v>
      </c>
    </row>
    <row r="35" spans="1:31" s="115" customFormat="1" ht="17.25" customHeight="1" x14ac:dyDescent="0.3">
      <c r="A35" s="111" t="s">
        <v>5</v>
      </c>
      <c r="B35" s="190" t="s">
        <v>213</v>
      </c>
      <c r="C35" s="185">
        <v>36368</v>
      </c>
      <c r="D35" s="79">
        <v>2316000</v>
      </c>
      <c r="E35" s="253"/>
      <c r="F35" s="253"/>
      <c r="G35" s="80">
        <v>2316000</v>
      </c>
      <c r="H35" s="81">
        <v>0.15</v>
      </c>
      <c r="I35" s="81"/>
      <c r="J35" s="81"/>
      <c r="K35" s="250">
        <v>0.15843419203747072</v>
      </c>
      <c r="L35" s="250"/>
      <c r="M35" s="250"/>
      <c r="N35" s="82">
        <v>55040</v>
      </c>
      <c r="O35" s="87">
        <v>217172</v>
      </c>
      <c r="P35" s="249"/>
      <c r="Q35" s="249"/>
      <c r="R35" s="80">
        <v>217172</v>
      </c>
      <c r="S35" s="81">
        <v>1</v>
      </c>
      <c r="T35" s="81"/>
      <c r="U35" s="81"/>
      <c r="V35" s="81">
        <v>0.06</v>
      </c>
      <c r="W35" s="82">
        <v>13030</v>
      </c>
      <c r="X35" s="185">
        <v>14347</v>
      </c>
      <c r="Y35" s="112">
        <v>1</v>
      </c>
      <c r="Z35" s="113">
        <v>14347</v>
      </c>
      <c r="AA35" s="185">
        <v>4193</v>
      </c>
      <c r="AB35" s="83">
        <v>1</v>
      </c>
      <c r="AC35" s="82">
        <v>4193</v>
      </c>
      <c r="AD35" s="251">
        <v>86610</v>
      </c>
      <c r="AE35" s="84">
        <v>1.073157192204929</v>
      </c>
    </row>
    <row r="36" spans="1:31" s="115" customFormat="1" ht="17.25" customHeight="1" x14ac:dyDescent="0.3">
      <c r="A36" s="111" t="s">
        <v>23</v>
      </c>
      <c r="B36" s="190" t="s">
        <v>191</v>
      </c>
      <c r="C36" s="185">
        <v>14886</v>
      </c>
      <c r="D36" s="79"/>
      <c r="E36" s="253">
        <v>666600</v>
      </c>
      <c r="F36" s="253">
        <v>139400</v>
      </c>
      <c r="G36" s="80">
        <v>806000</v>
      </c>
      <c r="H36" s="81"/>
      <c r="I36" s="81">
        <v>0.05</v>
      </c>
      <c r="J36" s="81">
        <v>0.13</v>
      </c>
      <c r="K36" s="250"/>
      <c r="L36" s="250">
        <v>0.14225616547334924</v>
      </c>
      <c r="M36" s="250">
        <v>0.13800760456273764</v>
      </c>
      <c r="N36" s="82">
        <v>7242</v>
      </c>
      <c r="O36" s="87"/>
      <c r="P36" s="249">
        <v>1900</v>
      </c>
      <c r="Q36" s="249">
        <v>15984</v>
      </c>
      <c r="R36" s="80">
        <v>17884</v>
      </c>
      <c r="S36" s="81"/>
      <c r="T36" s="81">
        <v>0.5</v>
      </c>
      <c r="U36" s="81">
        <v>0.7</v>
      </c>
      <c r="V36" s="81">
        <v>0.06</v>
      </c>
      <c r="W36" s="82">
        <v>728</v>
      </c>
      <c r="X36" s="185">
        <v>1874</v>
      </c>
      <c r="Y36" s="112">
        <v>1</v>
      </c>
      <c r="Z36" s="113">
        <v>1874</v>
      </c>
      <c r="AA36" s="185">
        <v>959</v>
      </c>
      <c r="AB36" s="83">
        <v>1</v>
      </c>
      <c r="AC36" s="82">
        <v>959</v>
      </c>
      <c r="AD36" s="251">
        <v>10803</v>
      </c>
      <c r="AE36" s="84">
        <v>0.32702509593347728</v>
      </c>
    </row>
    <row r="37" spans="1:31" s="115" customFormat="1" ht="17.25" customHeight="1" x14ac:dyDescent="0.3">
      <c r="A37" s="111" t="s">
        <v>19</v>
      </c>
      <c r="B37" s="190" t="s">
        <v>192</v>
      </c>
      <c r="C37" s="185">
        <v>22062</v>
      </c>
      <c r="D37" s="79"/>
      <c r="E37" s="253">
        <v>1165000</v>
      </c>
      <c r="F37" s="253">
        <v>452000</v>
      </c>
      <c r="G37" s="80">
        <v>1617000</v>
      </c>
      <c r="H37" s="81"/>
      <c r="I37" s="81">
        <v>0.05</v>
      </c>
      <c r="J37" s="81">
        <v>0.13</v>
      </c>
      <c r="K37" s="250"/>
      <c r="L37" s="250">
        <v>0.16236794171220401</v>
      </c>
      <c r="M37" s="250">
        <v>6.7694835680751173E-2</v>
      </c>
      <c r="N37" s="82">
        <v>13436</v>
      </c>
      <c r="O37" s="87"/>
      <c r="P37" s="249">
        <v>29</v>
      </c>
      <c r="Q37" s="249">
        <v>10731</v>
      </c>
      <c r="R37" s="80">
        <v>10760</v>
      </c>
      <c r="S37" s="81"/>
      <c r="T37" s="81">
        <v>0.5</v>
      </c>
      <c r="U37" s="81">
        <v>0.7</v>
      </c>
      <c r="V37" s="81">
        <v>0.06</v>
      </c>
      <c r="W37" s="82">
        <v>452</v>
      </c>
      <c r="X37" s="185">
        <v>5425</v>
      </c>
      <c r="Y37" s="112">
        <v>1</v>
      </c>
      <c r="Z37" s="113">
        <v>5425</v>
      </c>
      <c r="AA37" s="185">
        <v>1082</v>
      </c>
      <c r="AB37" s="83">
        <v>1</v>
      </c>
      <c r="AC37" s="82">
        <v>1082</v>
      </c>
      <c r="AD37" s="251">
        <v>20395</v>
      </c>
      <c r="AE37" s="84">
        <v>0.41657533256315454</v>
      </c>
    </row>
    <row r="38" spans="1:31" s="115" customFormat="1" ht="17.25" customHeight="1" x14ac:dyDescent="0.3">
      <c r="A38" s="111" t="s">
        <v>22</v>
      </c>
      <c r="B38" s="190" t="s">
        <v>193</v>
      </c>
      <c r="C38" s="185">
        <v>33581</v>
      </c>
      <c r="D38" s="79"/>
      <c r="E38" s="253">
        <v>1504600</v>
      </c>
      <c r="F38" s="253">
        <v>589400</v>
      </c>
      <c r="G38" s="80">
        <v>2094000</v>
      </c>
      <c r="H38" s="81"/>
      <c r="I38" s="81">
        <v>0.05</v>
      </c>
      <c r="J38" s="81">
        <v>0.13</v>
      </c>
      <c r="K38" s="250"/>
      <c r="L38" s="250">
        <v>0.13695175596740464</v>
      </c>
      <c r="M38" s="250">
        <v>0.11617522547395545</v>
      </c>
      <c r="N38" s="82">
        <v>19205</v>
      </c>
      <c r="O38" s="87"/>
      <c r="P38" s="249">
        <v>837</v>
      </c>
      <c r="Q38" s="249">
        <v>6992</v>
      </c>
      <c r="R38" s="80">
        <v>7829</v>
      </c>
      <c r="S38" s="81"/>
      <c r="T38" s="81">
        <v>0.5</v>
      </c>
      <c r="U38" s="81">
        <v>0.7</v>
      </c>
      <c r="V38" s="81">
        <v>0.06</v>
      </c>
      <c r="W38" s="82">
        <v>319</v>
      </c>
      <c r="X38" s="185">
        <v>4011</v>
      </c>
      <c r="Y38" s="112">
        <v>1</v>
      </c>
      <c r="Z38" s="113">
        <v>4011</v>
      </c>
      <c r="AA38" s="185">
        <v>1847</v>
      </c>
      <c r="AB38" s="83">
        <v>1</v>
      </c>
      <c r="AC38" s="82">
        <v>1847</v>
      </c>
      <c r="AD38" s="251">
        <v>25382</v>
      </c>
      <c r="AE38" s="84">
        <v>0.34060179730049966</v>
      </c>
    </row>
    <row r="39" spans="1:31" s="69" customFormat="1" ht="15.6" x14ac:dyDescent="0.3">
      <c r="A39" s="78" t="s">
        <v>6</v>
      </c>
      <c r="B39" s="190" t="s">
        <v>194</v>
      </c>
      <c r="C39" s="185">
        <v>33853</v>
      </c>
      <c r="D39" s="79"/>
      <c r="E39" s="253">
        <v>1963000</v>
      </c>
      <c r="F39" s="253">
        <v>722000</v>
      </c>
      <c r="G39" s="80">
        <v>2685000</v>
      </c>
      <c r="H39" s="81"/>
      <c r="I39" s="81">
        <v>0.05</v>
      </c>
      <c r="J39" s="81">
        <v>0.13</v>
      </c>
      <c r="K39" s="250"/>
      <c r="L39" s="250">
        <v>0.14599573257467993</v>
      </c>
      <c r="M39" s="250">
        <v>0.1470901517405534</v>
      </c>
      <c r="N39" s="82">
        <v>28135</v>
      </c>
      <c r="O39" s="87"/>
      <c r="P39" s="249">
        <v>1100</v>
      </c>
      <c r="Q39" s="249">
        <v>9406</v>
      </c>
      <c r="R39" s="80">
        <v>10506</v>
      </c>
      <c r="S39" s="81"/>
      <c r="T39" s="81">
        <v>0.5</v>
      </c>
      <c r="U39" s="81">
        <v>0.7</v>
      </c>
      <c r="V39" s="81">
        <v>0.06</v>
      </c>
      <c r="W39" s="82">
        <v>428</v>
      </c>
      <c r="X39" s="185">
        <v>12495</v>
      </c>
      <c r="Y39" s="112">
        <v>1</v>
      </c>
      <c r="Z39" s="113">
        <v>12495</v>
      </c>
      <c r="AA39" s="185">
        <v>3625</v>
      </c>
      <c r="AB39" s="83">
        <v>1</v>
      </c>
      <c r="AC39" s="82">
        <v>3625</v>
      </c>
      <c r="AD39" s="251">
        <v>44683</v>
      </c>
      <c r="AE39" s="84">
        <v>0.59478482940464295</v>
      </c>
    </row>
    <row r="40" spans="1:31" s="91" customFormat="1" ht="17.399999999999999" thickBot="1" x14ac:dyDescent="0.35">
      <c r="A40" s="323" t="s">
        <v>266</v>
      </c>
      <c r="B40" s="323"/>
      <c r="C40" s="92">
        <v>1192491</v>
      </c>
      <c r="D40" s="92">
        <v>85458000</v>
      </c>
      <c r="E40" s="92">
        <v>19567100</v>
      </c>
      <c r="F40" s="92">
        <v>17974900</v>
      </c>
      <c r="G40" s="92">
        <v>123000000</v>
      </c>
      <c r="H40" s="93" t="s">
        <v>25</v>
      </c>
      <c r="I40" s="93" t="s">
        <v>25</v>
      </c>
      <c r="J40" s="93" t="s">
        <v>25</v>
      </c>
      <c r="K40" s="93" t="s">
        <v>25</v>
      </c>
      <c r="L40" s="93" t="s">
        <v>25</v>
      </c>
      <c r="M40" s="93" t="s">
        <v>25</v>
      </c>
      <c r="N40" s="92">
        <v>2227989</v>
      </c>
      <c r="O40" s="92">
        <v>265046</v>
      </c>
      <c r="P40" s="92">
        <v>177096</v>
      </c>
      <c r="Q40" s="92">
        <v>568294</v>
      </c>
      <c r="R40" s="92">
        <v>1010436</v>
      </c>
      <c r="S40" s="93" t="s">
        <v>25</v>
      </c>
      <c r="T40" s="93" t="s">
        <v>25</v>
      </c>
      <c r="U40" s="93" t="s">
        <v>25</v>
      </c>
      <c r="V40" s="93" t="s">
        <v>25</v>
      </c>
      <c r="W40" s="92">
        <v>45086</v>
      </c>
      <c r="X40" s="92">
        <v>257505</v>
      </c>
      <c r="Y40" s="93" t="s">
        <v>25</v>
      </c>
      <c r="Z40" s="92">
        <v>257505</v>
      </c>
      <c r="AA40" s="92">
        <v>115728</v>
      </c>
      <c r="AB40" s="93" t="s">
        <v>25</v>
      </c>
      <c r="AC40" s="92">
        <v>115728</v>
      </c>
      <c r="AD40" s="92">
        <v>2646308</v>
      </c>
      <c r="AE40" s="94">
        <v>1</v>
      </c>
    </row>
    <row r="41" spans="1:31" s="76" customFormat="1" ht="46.8" customHeight="1" x14ac:dyDescent="0.25">
      <c r="A41" s="302" t="s">
        <v>310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85"/>
      <c r="P41" s="85"/>
      <c r="Q41" s="85"/>
      <c r="R41" s="85"/>
      <c r="S41" s="85"/>
      <c r="T41" s="86"/>
      <c r="U41" s="85"/>
      <c r="V41" s="85"/>
      <c r="W41" s="85"/>
      <c r="X41" s="85"/>
      <c r="Y41" s="85"/>
      <c r="Z41" s="85"/>
      <c r="AA41" s="85"/>
      <c r="AB41" s="85"/>
      <c r="AC41" s="85"/>
    </row>
    <row r="42" spans="1:31" s="76" customFormat="1" x14ac:dyDescent="0.25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</row>
    <row r="43" spans="1:31" s="76" customFormat="1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</row>
    <row r="44" spans="1:31" s="76" customFormat="1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31" s="76" customFormat="1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</row>
    <row r="46" spans="1:31" s="76" customFormat="1" x14ac:dyDescent="0.2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31" s="76" customFormat="1" x14ac:dyDescent="0.2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</row>
    <row r="48" spans="1:31" s="76" customFormat="1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</row>
    <row r="49" spans="1:29" s="76" customFormat="1" x14ac:dyDescent="0.2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1:29" s="76" customFormat="1" x14ac:dyDescent="0.25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</row>
    <row r="51" spans="1:29" s="76" customFormat="1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</row>
    <row r="52" spans="1:29" s="76" customFormat="1" x14ac:dyDescent="0.25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</row>
    <row r="53" spans="1:29" s="76" customFormat="1" x14ac:dyDescent="0.25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</row>
    <row r="54" spans="1:29" s="76" customFormat="1" x14ac:dyDescent="0.2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</row>
    <row r="55" spans="1:29" s="76" customFormat="1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</row>
    <row r="56" spans="1:29" s="76" customFormat="1" x14ac:dyDescent="0.2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</row>
    <row r="57" spans="1:29" s="76" customFormat="1" x14ac:dyDescent="0.2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</row>
    <row r="58" spans="1:29" s="76" customFormat="1" x14ac:dyDescent="0.25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</row>
    <row r="59" spans="1:29" s="76" customFormat="1" x14ac:dyDescent="0.25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</row>
    <row r="60" spans="1:29" s="76" customFormat="1" x14ac:dyDescent="0.2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</row>
    <row r="61" spans="1:29" s="76" customFormat="1" x14ac:dyDescent="0.25"/>
    <row r="62" spans="1:29" s="76" customFormat="1" x14ac:dyDescent="0.25"/>
    <row r="63" spans="1:29" s="76" customFormat="1" x14ac:dyDescent="0.25"/>
    <row r="64" spans="1:29" s="76" customFormat="1" x14ac:dyDescent="0.25"/>
    <row r="65" s="76" customFormat="1" x14ac:dyDescent="0.25"/>
    <row r="66" s="76" customFormat="1" x14ac:dyDescent="0.25"/>
    <row r="67" s="76" customFormat="1" x14ac:dyDescent="0.25"/>
    <row r="68" s="76" customFormat="1" x14ac:dyDescent="0.25"/>
    <row r="69" s="76" customFormat="1" x14ac:dyDescent="0.25"/>
    <row r="70" s="76" customFormat="1" x14ac:dyDescent="0.25"/>
  </sheetData>
  <mergeCells count="39">
    <mergeCell ref="A41:N41"/>
    <mergeCell ref="H5:H6"/>
    <mergeCell ref="I5:I6"/>
    <mergeCell ref="J5:J6"/>
    <mergeCell ref="G5:G6"/>
    <mergeCell ref="O4:W4"/>
    <mergeCell ref="R5:R6"/>
    <mergeCell ref="AE4:AE6"/>
    <mergeCell ref="W5:W6"/>
    <mergeCell ref="A40:B40"/>
    <mergeCell ref="A8:B8"/>
    <mergeCell ref="A4:A6"/>
    <mergeCell ref="C4:C6"/>
    <mergeCell ref="A7:B7"/>
    <mergeCell ref="D4:N4"/>
    <mergeCell ref="B4:B6"/>
    <mergeCell ref="N5:N6"/>
    <mergeCell ref="D5:D6"/>
    <mergeCell ref="O5:O6"/>
    <mergeCell ref="P5:P6"/>
    <mergeCell ref="Q5:Q6"/>
    <mergeCell ref="E5:E6"/>
    <mergeCell ref="F5:F6"/>
    <mergeCell ref="AD4:AD6"/>
    <mergeCell ref="K5:K6"/>
    <mergeCell ref="X4:Z4"/>
    <mergeCell ref="X5:X6"/>
    <mergeCell ref="Y5:Y6"/>
    <mergeCell ref="Z5:Z6"/>
    <mergeCell ref="L5:L6"/>
    <mergeCell ref="M5:M6"/>
    <mergeCell ref="AA5:AA6"/>
    <mergeCell ref="AB5:AB6"/>
    <mergeCell ref="AC5:AC6"/>
    <mergeCell ref="AA4:AC4"/>
    <mergeCell ref="S5:S6"/>
    <mergeCell ref="T5:T6"/>
    <mergeCell ref="U5:U6"/>
    <mergeCell ref="V5:V6"/>
  </mergeCells>
  <phoneticPr fontId="0" type="noConversion"/>
  <pageMargins left="0.18" right="0.17" top="0.39370078740157483" bottom="0.35433070866141736" header="0.15748031496062992" footer="0.19685039370078741"/>
  <pageSetup paperSize="9" scale="70" fitToWidth="0" pageOrder="overThenDown" orientation="landscape" r:id="rId1"/>
  <headerFooter alignWithMargins="0">
    <oddFooter>Страница  &amp;P из &amp;N</oddFooter>
  </headerFooter>
  <colBreaks count="1" manualBreakCount="1">
    <brk id="14" max="4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6" tint="0.79998168889431442"/>
    <pageSetUpPr fitToPage="1"/>
  </sheetPr>
  <dimension ref="A1:BS43"/>
  <sheetViews>
    <sheetView view="pageBreakPreview" zoomScale="70" zoomScaleNormal="100" zoomScaleSheetLayoutView="70" workbookViewId="0">
      <pane xSplit="3" topLeftCell="D1" activePane="topRight" state="frozenSplit"/>
      <selection activeCell="BY6" sqref="BY6"/>
      <selection pane="topRight" activeCell="F46" sqref="F46"/>
    </sheetView>
  </sheetViews>
  <sheetFormatPr defaultColWidth="8.77734375" defaultRowHeight="13.2" x14ac:dyDescent="0.25"/>
  <cols>
    <col min="1" max="1" width="5.109375" style="6" customWidth="1"/>
    <col min="2" max="2" width="29.44140625" style="6" customWidth="1"/>
    <col min="3" max="3" width="13.6640625" style="6" customWidth="1"/>
    <col min="4" max="4" width="13.77734375" style="6" customWidth="1"/>
    <col min="5" max="5" width="30.109375" style="6" customWidth="1"/>
    <col min="6" max="6" width="16.6640625" style="6" customWidth="1"/>
    <col min="7" max="7" width="17.77734375" style="6" customWidth="1"/>
    <col min="8" max="8" width="34" style="6" customWidth="1"/>
    <col min="9" max="9" width="18.6640625" style="6" customWidth="1"/>
    <col min="10" max="10" width="29.44140625" style="6" customWidth="1"/>
    <col min="11" max="11" width="26.77734375" style="6" customWidth="1"/>
    <col min="12" max="12" width="16.33203125" style="6" customWidth="1"/>
    <col min="13" max="13" width="15.33203125" style="6" customWidth="1"/>
    <col min="14" max="14" width="16.6640625" style="6" customWidth="1"/>
    <col min="15" max="15" width="17.6640625" style="6" customWidth="1"/>
    <col min="16" max="16" width="17.77734375" style="6" customWidth="1"/>
    <col min="17" max="17" width="20" style="6" customWidth="1"/>
    <col min="18" max="18" width="26.77734375" style="6" customWidth="1"/>
    <col min="19" max="19" width="15.33203125" style="6" customWidth="1"/>
    <col min="20" max="20" width="24.109375" style="6" customWidth="1"/>
    <col min="21" max="21" width="18.77734375" style="6" customWidth="1"/>
    <col min="22" max="22" width="20.6640625" style="6" customWidth="1"/>
    <col min="23" max="23" width="22" style="6" customWidth="1"/>
    <col min="24" max="24" width="14.77734375" style="6" customWidth="1"/>
    <col min="25" max="25" width="17.109375" style="6" customWidth="1"/>
    <col min="26" max="26" width="15.6640625" style="6" customWidth="1"/>
    <col min="27" max="27" width="15" style="6" customWidth="1"/>
    <col min="28" max="28" width="14" style="1" customWidth="1"/>
    <col min="29" max="29" width="22.44140625" style="1" customWidth="1"/>
    <col min="30" max="30" width="19.109375" style="6" customWidth="1"/>
    <col min="31" max="31" width="15.33203125" style="6" customWidth="1"/>
    <col min="32" max="32" width="20.44140625" style="6" customWidth="1"/>
    <col min="33" max="33" width="17.77734375" style="6" customWidth="1"/>
    <col min="34" max="34" width="22.44140625" style="6" customWidth="1"/>
    <col min="35" max="35" width="23.33203125" style="6" customWidth="1"/>
    <col min="36" max="36" width="20.44140625" style="6" customWidth="1"/>
    <col min="37" max="37" width="15.33203125" style="6" customWidth="1"/>
    <col min="38" max="38" width="28.109375" style="6" customWidth="1"/>
    <col min="39" max="39" width="17.44140625" style="6" customWidth="1"/>
    <col min="40" max="40" width="16.33203125" style="6" customWidth="1"/>
    <col min="41" max="41" width="19.6640625" style="6" customWidth="1"/>
    <col min="42" max="42" width="13.44140625" style="6" customWidth="1"/>
    <col min="43" max="43" width="26.6640625" style="6" customWidth="1"/>
    <col min="44" max="44" width="23" style="6" customWidth="1"/>
    <col min="45" max="45" width="17" style="6" customWidth="1"/>
    <col min="46" max="46" width="16.88671875" style="6" customWidth="1"/>
    <col min="47" max="47" width="17.33203125" style="6" customWidth="1"/>
    <col min="48" max="48" width="20.77734375" style="6" customWidth="1"/>
    <col min="49" max="49" width="22.5546875" style="6" customWidth="1"/>
    <col min="50" max="50" width="13.77734375" style="6" customWidth="1"/>
    <col min="51" max="51" width="18.44140625" style="6" customWidth="1"/>
    <col min="52" max="52" width="21.6640625" style="6" customWidth="1"/>
    <col min="53" max="53" width="17.33203125" style="6" customWidth="1"/>
    <col min="54" max="54" width="17.44140625" style="6" customWidth="1"/>
    <col min="55" max="55" width="29.88671875" style="6" customWidth="1"/>
    <col min="56" max="56" width="31.33203125" style="6" customWidth="1"/>
    <col min="57" max="57" width="19.44140625" style="6" customWidth="1"/>
    <col min="58" max="58" width="23.6640625" style="6" customWidth="1"/>
    <col min="59" max="59" width="15" style="6" customWidth="1"/>
    <col min="60" max="60" width="22.33203125" style="6" customWidth="1"/>
    <col min="61" max="61" width="19.21875" style="6" customWidth="1"/>
    <col min="62" max="62" width="27.109375" style="6" customWidth="1"/>
    <col min="63" max="63" width="27.77734375" style="6" customWidth="1"/>
    <col min="64" max="64" width="28.21875" style="6" customWidth="1"/>
    <col min="65" max="65" width="28.33203125" style="6" customWidth="1"/>
    <col min="66" max="66" width="17.6640625" style="6" customWidth="1"/>
    <col min="67" max="67" width="24.21875" style="6" customWidth="1"/>
    <col min="68" max="68" width="24.6640625" style="6" customWidth="1"/>
    <col min="69" max="69" width="16.88671875" style="6" customWidth="1"/>
    <col min="70" max="70" width="11.77734375" style="6" customWidth="1"/>
    <col min="71" max="71" width="22.109375" style="6" customWidth="1"/>
    <col min="72" max="72" width="12.6640625" style="6" customWidth="1"/>
    <col min="73" max="73" width="12" style="6" bestFit="1" customWidth="1"/>
    <col min="74" max="16384" width="8.77734375" style="6"/>
  </cols>
  <sheetData>
    <row r="1" spans="1:71" ht="18" x14ac:dyDescent="0.35">
      <c r="B1" s="7" t="s">
        <v>31</v>
      </c>
      <c r="C1" s="58"/>
      <c r="D1" s="58"/>
      <c r="E1" s="58"/>
      <c r="F1" s="58"/>
      <c r="N1" s="70"/>
      <c r="O1" s="70"/>
      <c r="AA1" s="12"/>
      <c r="AB1" s="9"/>
      <c r="AC1" s="9"/>
    </row>
    <row r="2" spans="1:71" ht="24" customHeight="1" x14ac:dyDescent="0.3">
      <c r="B2" s="4"/>
      <c r="C2" s="117" t="s">
        <v>317</v>
      </c>
      <c r="D2" s="117"/>
      <c r="E2" s="117"/>
      <c r="F2" s="11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60"/>
      <c r="AB2" s="13"/>
      <c r="AC2" s="13"/>
      <c r="AD2" s="4"/>
      <c r="AE2" s="4"/>
      <c r="AF2" s="4"/>
      <c r="AG2" s="4"/>
      <c r="AH2" s="4"/>
      <c r="AI2" s="4"/>
      <c r="AJ2" s="4"/>
      <c r="AK2" s="61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4"/>
      <c r="BR2" s="4"/>
      <c r="BS2" s="4"/>
    </row>
    <row r="3" spans="1:71" s="64" customFormat="1" ht="15.6" x14ac:dyDescent="0.3">
      <c r="A3" s="56" t="s">
        <v>295</v>
      </c>
      <c r="B3" s="62"/>
      <c r="C3" s="63"/>
      <c r="D3" s="63"/>
      <c r="E3" s="53"/>
      <c r="F3" s="90">
        <v>1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90">
        <v>2</v>
      </c>
      <c r="U3" s="57"/>
      <c r="V3" s="57"/>
      <c r="W3" s="90">
        <v>3</v>
      </c>
      <c r="X3" s="54"/>
      <c r="Y3" s="54"/>
      <c r="Z3" s="90">
        <v>4</v>
      </c>
      <c r="AA3" s="53"/>
      <c r="AB3" s="89"/>
      <c r="AC3" s="89"/>
      <c r="AD3" s="90">
        <v>5</v>
      </c>
      <c r="AE3" s="53"/>
      <c r="AF3" s="53"/>
      <c r="AG3" s="90">
        <v>6</v>
      </c>
      <c r="AH3" s="53"/>
      <c r="AI3" s="90">
        <v>7</v>
      </c>
      <c r="AJ3" s="53"/>
      <c r="AK3" s="53"/>
      <c r="AL3" s="90">
        <v>8</v>
      </c>
      <c r="AM3" s="53"/>
      <c r="AN3" s="53"/>
      <c r="AO3" s="53"/>
      <c r="AP3" s="53"/>
      <c r="AQ3" s="90">
        <v>9</v>
      </c>
      <c r="AR3" s="53"/>
      <c r="AS3" s="90">
        <v>10</v>
      </c>
      <c r="AT3" s="53"/>
      <c r="AU3" s="90">
        <v>11</v>
      </c>
      <c r="AV3" s="53"/>
      <c r="AW3" s="90">
        <v>12</v>
      </c>
      <c r="AX3" s="53"/>
      <c r="AY3" s="53"/>
      <c r="AZ3" s="90">
        <v>13</v>
      </c>
      <c r="BA3" s="53"/>
      <c r="BB3" s="90">
        <v>14</v>
      </c>
      <c r="BC3" s="53"/>
      <c r="BD3" s="90">
        <v>15</v>
      </c>
      <c r="BE3" s="53"/>
      <c r="BF3" s="90">
        <v>16</v>
      </c>
      <c r="BG3" s="53"/>
      <c r="BH3" s="53"/>
      <c r="BI3" s="90">
        <v>17</v>
      </c>
      <c r="BJ3" s="53"/>
      <c r="BK3" s="90">
        <v>18</v>
      </c>
      <c r="BL3" s="53"/>
      <c r="BM3" s="90">
        <v>19</v>
      </c>
      <c r="BN3" s="53"/>
      <c r="BO3" s="53"/>
      <c r="BP3" s="90">
        <v>20</v>
      </c>
      <c r="BQ3" s="55"/>
      <c r="BR3" s="55"/>
      <c r="BS3" s="63"/>
    </row>
    <row r="4" spans="1:71" ht="28.5" customHeight="1" x14ac:dyDescent="0.25">
      <c r="A4" s="332" t="s">
        <v>0</v>
      </c>
      <c r="B4" s="332" t="str">
        <f>ИНП2021!B4</f>
        <v>Наименование и статус муниципального образования Брянской области / показатель</v>
      </c>
      <c r="C4" s="326" t="s">
        <v>221</v>
      </c>
      <c r="D4" s="332" t="s">
        <v>164</v>
      </c>
      <c r="E4" s="332" t="s">
        <v>123</v>
      </c>
      <c r="F4" s="334" t="s">
        <v>43</v>
      </c>
      <c r="G4" s="332" t="s">
        <v>120</v>
      </c>
      <c r="H4" s="332" t="s">
        <v>124</v>
      </c>
      <c r="I4" s="332" t="s">
        <v>121</v>
      </c>
      <c r="J4" s="332" t="s">
        <v>123</v>
      </c>
      <c r="K4" s="332" t="s">
        <v>125</v>
      </c>
      <c r="L4" s="332" t="s">
        <v>126</v>
      </c>
      <c r="M4" s="332" t="s">
        <v>93</v>
      </c>
      <c r="N4" s="332" t="s">
        <v>127</v>
      </c>
      <c r="O4" s="332" t="s">
        <v>168</v>
      </c>
      <c r="P4" s="332" t="s">
        <v>122</v>
      </c>
      <c r="Q4" s="332" t="s">
        <v>128</v>
      </c>
      <c r="R4" s="332" t="s">
        <v>129</v>
      </c>
      <c r="S4" s="332" t="s">
        <v>85</v>
      </c>
      <c r="T4" s="334" t="s">
        <v>44</v>
      </c>
      <c r="U4" s="332" t="s">
        <v>165</v>
      </c>
      <c r="V4" s="332" t="s">
        <v>130</v>
      </c>
      <c r="W4" s="334" t="s">
        <v>81</v>
      </c>
      <c r="X4" s="332" t="s">
        <v>131</v>
      </c>
      <c r="Y4" s="332" t="s">
        <v>132</v>
      </c>
      <c r="Z4" s="334" t="s">
        <v>45</v>
      </c>
      <c r="AA4" s="335" t="s">
        <v>133</v>
      </c>
      <c r="AB4" s="332" t="s">
        <v>166</v>
      </c>
      <c r="AC4" s="332" t="s">
        <v>134</v>
      </c>
      <c r="AD4" s="334" t="s">
        <v>82</v>
      </c>
      <c r="AE4" s="332" t="s">
        <v>227</v>
      </c>
      <c r="AF4" s="332" t="s">
        <v>136</v>
      </c>
      <c r="AG4" s="322" t="s">
        <v>135</v>
      </c>
      <c r="AH4" s="332" t="s">
        <v>137</v>
      </c>
      <c r="AI4" s="334" t="s">
        <v>138</v>
      </c>
      <c r="AJ4" s="332" t="s">
        <v>139</v>
      </c>
      <c r="AK4" s="332" t="s">
        <v>140</v>
      </c>
      <c r="AL4" s="334" t="s">
        <v>141</v>
      </c>
      <c r="AM4" s="332" t="s">
        <v>105</v>
      </c>
      <c r="AN4" s="332" t="s">
        <v>106</v>
      </c>
      <c r="AO4" s="332" t="s">
        <v>143</v>
      </c>
      <c r="AP4" s="332" t="s">
        <v>107</v>
      </c>
      <c r="AQ4" s="334" t="s">
        <v>142</v>
      </c>
      <c r="AR4" s="332" t="s">
        <v>144</v>
      </c>
      <c r="AS4" s="334" t="s">
        <v>145</v>
      </c>
      <c r="AT4" s="332" t="s">
        <v>146</v>
      </c>
      <c r="AU4" s="334" t="s">
        <v>147</v>
      </c>
      <c r="AV4" s="332" t="s">
        <v>148</v>
      </c>
      <c r="AW4" s="334" t="s">
        <v>149</v>
      </c>
      <c r="AX4" s="332" t="s">
        <v>151</v>
      </c>
      <c r="AY4" s="332" t="s">
        <v>150</v>
      </c>
      <c r="AZ4" s="334" t="s">
        <v>152</v>
      </c>
      <c r="BA4" s="332" t="s">
        <v>153</v>
      </c>
      <c r="BB4" s="334" t="s">
        <v>154</v>
      </c>
      <c r="BC4" s="332" t="s">
        <v>222</v>
      </c>
      <c r="BD4" s="334" t="s">
        <v>223</v>
      </c>
      <c r="BE4" s="332" t="s">
        <v>155</v>
      </c>
      <c r="BF4" s="334" t="s">
        <v>156</v>
      </c>
      <c r="BG4" s="332" t="s">
        <v>90</v>
      </c>
      <c r="BH4" s="332" t="s">
        <v>224</v>
      </c>
      <c r="BI4" s="334" t="s">
        <v>157</v>
      </c>
      <c r="BJ4" s="332" t="s">
        <v>158</v>
      </c>
      <c r="BK4" s="334" t="s">
        <v>159</v>
      </c>
      <c r="BL4" s="332" t="s">
        <v>160</v>
      </c>
      <c r="BM4" s="334" t="s">
        <v>161</v>
      </c>
      <c r="BN4" s="332" t="s">
        <v>84</v>
      </c>
      <c r="BO4" s="332" t="s">
        <v>162</v>
      </c>
      <c r="BP4" s="334" t="s">
        <v>163</v>
      </c>
      <c r="BQ4" s="334" t="s">
        <v>252</v>
      </c>
      <c r="BR4" s="334" t="s">
        <v>27</v>
      </c>
      <c r="BS4" s="334" t="s">
        <v>74</v>
      </c>
    </row>
    <row r="5" spans="1:71" ht="13.2" customHeight="1" x14ac:dyDescent="0.25">
      <c r="A5" s="332"/>
      <c r="B5" s="332"/>
      <c r="C5" s="326"/>
      <c r="D5" s="332"/>
      <c r="E5" s="332"/>
      <c r="F5" s="334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4"/>
      <c r="U5" s="332"/>
      <c r="V5" s="332"/>
      <c r="W5" s="334"/>
      <c r="X5" s="332"/>
      <c r="Y5" s="332"/>
      <c r="Z5" s="334"/>
      <c r="AA5" s="335"/>
      <c r="AB5" s="332"/>
      <c r="AC5" s="332"/>
      <c r="AD5" s="334"/>
      <c r="AE5" s="332"/>
      <c r="AF5" s="332"/>
      <c r="AG5" s="322"/>
      <c r="AH5" s="332"/>
      <c r="AI5" s="334"/>
      <c r="AJ5" s="332"/>
      <c r="AK5" s="332"/>
      <c r="AL5" s="334"/>
      <c r="AM5" s="332"/>
      <c r="AN5" s="332"/>
      <c r="AO5" s="332"/>
      <c r="AP5" s="332"/>
      <c r="AQ5" s="334"/>
      <c r="AR5" s="332"/>
      <c r="AS5" s="334"/>
      <c r="AT5" s="332"/>
      <c r="AU5" s="334"/>
      <c r="AV5" s="332"/>
      <c r="AW5" s="334"/>
      <c r="AX5" s="332"/>
      <c r="AY5" s="332"/>
      <c r="AZ5" s="334"/>
      <c r="BA5" s="332"/>
      <c r="BB5" s="334"/>
      <c r="BC5" s="332"/>
      <c r="BD5" s="334"/>
      <c r="BE5" s="332"/>
      <c r="BF5" s="334"/>
      <c r="BG5" s="332"/>
      <c r="BH5" s="332"/>
      <c r="BI5" s="334"/>
      <c r="BJ5" s="332"/>
      <c r="BK5" s="334"/>
      <c r="BL5" s="332"/>
      <c r="BM5" s="334"/>
      <c r="BN5" s="332"/>
      <c r="BO5" s="332"/>
      <c r="BP5" s="334"/>
      <c r="BQ5" s="334"/>
      <c r="BR5" s="334"/>
      <c r="BS5" s="334"/>
    </row>
    <row r="6" spans="1:71" ht="105.75" customHeight="1" x14ac:dyDescent="0.25">
      <c r="A6" s="332"/>
      <c r="B6" s="332"/>
      <c r="C6" s="326"/>
      <c r="D6" s="332"/>
      <c r="E6" s="332"/>
      <c r="F6" s="334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4"/>
      <c r="U6" s="332"/>
      <c r="V6" s="332"/>
      <c r="W6" s="334"/>
      <c r="X6" s="332"/>
      <c r="Y6" s="332"/>
      <c r="Z6" s="334"/>
      <c r="AA6" s="335"/>
      <c r="AB6" s="332"/>
      <c r="AC6" s="332"/>
      <c r="AD6" s="334"/>
      <c r="AE6" s="332"/>
      <c r="AF6" s="332"/>
      <c r="AG6" s="322"/>
      <c r="AH6" s="332"/>
      <c r="AI6" s="334"/>
      <c r="AJ6" s="332"/>
      <c r="AK6" s="332"/>
      <c r="AL6" s="334"/>
      <c r="AM6" s="332"/>
      <c r="AN6" s="332"/>
      <c r="AO6" s="332"/>
      <c r="AP6" s="332"/>
      <c r="AQ6" s="334"/>
      <c r="AR6" s="332"/>
      <c r="AS6" s="334"/>
      <c r="AT6" s="332"/>
      <c r="AU6" s="334"/>
      <c r="AV6" s="332"/>
      <c r="AW6" s="334"/>
      <c r="AX6" s="332"/>
      <c r="AY6" s="332"/>
      <c r="AZ6" s="334"/>
      <c r="BA6" s="332"/>
      <c r="BB6" s="334"/>
      <c r="BC6" s="332"/>
      <c r="BD6" s="334"/>
      <c r="BE6" s="332"/>
      <c r="BF6" s="334"/>
      <c r="BG6" s="332"/>
      <c r="BH6" s="332"/>
      <c r="BI6" s="334"/>
      <c r="BJ6" s="332"/>
      <c r="BK6" s="334"/>
      <c r="BL6" s="332"/>
      <c r="BM6" s="334"/>
      <c r="BN6" s="332"/>
      <c r="BO6" s="332"/>
      <c r="BP6" s="334"/>
      <c r="BQ6" s="334"/>
      <c r="BR6" s="334"/>
      <c r="BS6" s="334"/>
    </row>
    <row r="7" spans="1:71" s="69" customFormat="1" ht="31.65" customHeight="1" x14ac:dyDescent="0.25">
      <c r="A7" s="327" t="s">
        <v>79</v>
      </c>
      <c r="B7" s="327"/>
      <c r="C7" s="102">
        <v>1</v>
      </c>
      <c r="D7" s="102">
        <v>2</v>
      </c>
      <c r="E7" s="102">
        <v>3</v>
      </c>
      <c r="F7" s="102" t="s">
        <v>80</v>
      </c>
      <c r="G7" s="102">
        <v>5</v>
      </c>
      <c r="H7" s="102">
        <v>6</v>
      </c>
      <c r="I7" s="102">
        <v>7</v>
      </c>
      <c r="J7" s="102">
        <v>8</v>
      </c>
      <c r="K7" s="102">
        <v>9</v>
      </c>
      <c r="L7" s="102">
        <v>10</v>
      </c>
      <c r="M7" s="102">
        <v>11</v>
      </c>
      <c r="N7" s="102">
        <v>12</v>
      </c>
      <c r="O7" s="102" t="s">
        <v>86</v>
      </c>
      <c r="P7" s="102">
        <v>13</v>
      </c>
      <c r="Q7" s="102">
        <v>14</v>
      </c>
      <c r="R7" s="102">
        <v>15</v>
      </c>
      <c r="S7" s="102" t="s">
        <v>91</v>
      </c>
      <c r="T7" s="102" t="s">
        <v>92</v>
      </c>
      <c r="U7" s="102">
        <v>17</v>
      </c>
      <c r="V7" s="102">
        <v>18</v>
      </c>
      <c r="W7" s="102" t="s">
        <v>83</v>
      </c>
      <c r="X7" s="102">
        <v>20</v>
      </c>
      <c r="Y7" s="102">
        <v>21</v>
      </c>
      <c r="Z7" s="102" t="s">
        <v>94</v>
      </c>
      <c r="AA7" s="168">
        <v>23</v>
      </c>
      <c r="AB7" s="107" t="s">
        <v>95</v>
      </c>
      <c r="AC7" s="107" t="s">
        <v>96</v>
      </c>
      <c r="AD7" s="167" t="s">
        <v>210</v>
      </c>
      <c r="AE7" s="167">
        <v>25</v>
      </c>
      <c r="AF7" s="167">
        <v>26</v>
      </c>
      <c r="AG7" s="171" t="s">
        <v>97</v>
      </c>
      <c r="AH7" s="102">
        <v>28</v>
      </c>
      <c r="AI7" s="102" t="s">
        <v>98</v>
      </c>
      <c r="AJ7" s="102">
        <v>30</v>
      </c>
      <c r="AK7" s="102">
        <v>31</v>
      </c>
      <c r="AL7" s="102" t="s">
        <v>99</v>
      </c>
      <c r="AM7" s="119">
        <v>33</v>
      </c>
      <c r="AN7" s="119">
        <v>34</v>
      </c>
      <c r="AO7" s="119">
        <v>35</v>
      </c>
      <c r="AP7" s="119">
        <v>36</v>
      </c>
      <c r="AQ7" s="119" t="s">
        <v>108</v>
      </c>
      <c r="AR7" s="102">
        <v>38</v>
      </c>
      <c r="AS7" s="102" t="s">
        <v>109</v>
      </c>
      <c r="AT7" s="102">
        <v>40</v>
      </c>
      <c r="AU7" s="102" t="s">
        <v>110</v>
      </c>
      <c r="AV7" s="102">
        <v>42</v>
      </c>
      <c r="AW7" s="102" t="s">
        <v>100</v>
      </c>
      <c r="AX7" s="102">
        <v>44</v>
      </c>
      <c r="AY7" s="102">
        <v>45</v>
      </c>
      <c r="AZ7" s="102" t="s">
        <v>111</v>
      </c>
      <c r="BA7" s="102">
        <v>47</v>
      </c>
      <c r="BB7" s="102" t="s">
        <v>112</v>
      </c>
      <c r="BC7" s="102">
        <v>49</v>
      </c>
      <c r="BD7" s="102" t="s">
        <v>113</v>
      </c>
      <c r="BE7" s="102">
        <v>51</v>
      </c>
      <c r="BF7" s="236" t="s">
        <v>114</v>
      </c>
      <c r="BG7" s="236">
        <v>53</v>
      </c>
      <c r="BH7" s="102">
        <v>54</v>
      </c>
      <c r="BI7" s="102" t="s">
        <v>115</v>
      </c>
      <c r="BJ7" s="102">
        <v>56</v>
      </c>
      <c r="BK7" s="102">
        <v>57</v>
      </c>
      <c r="BL7" s="102">
        <v>58</v>
      </c>
      <c r="BM7" s="102" t="s">
        <v>116</v>
      </c>
      <c r="BN7" s="102">
        <v>60</v>
      </c>
      <c r="BO7" s="118">
        <v>61</v>
      </c>
      <c r="BP7" s="102" t="s">
        <v>117</v>
      </c>
      <c r="BQ7" s="102" t="s">
        <v>118</v>
      </c>
      <c r="BR7" s="102" t="s">
        <v>119</v>
      </c>
      <c r="BS7" s="110" t="s">
        <v>303</v>
      </c>
    </row>
    <row r="8" spans="1:71" s="69" customFormat="1" ht="48.6" customHeight="1" x14ac:dyDescent="0.25">
      <c r="A8" s="333"/>
      <c r="B8" s="333"/>
      <c r="C8" s="95" t="s">
        <v>78</v>
      </c>
      <c r="D8" s="96"/>
      <c r="E8" s="97">
        <v>13.496</v>
      </c>
      <c r="F8" s="96"/>
      <c r="G8" s="96"/>
      <c r="H8" s="97" t="s">
        <v>225</v>
      </c>
      <c r="I8" s="96"/>
      <c r="J8" s="97">
        <v>13.496</v>
      </c>
      <c r="K8" s="96"/>
      <c r="L8" s="97" t="s">
        <v>226</v>
      </c>
      <c r="M8" s="96"/>
      <c r="N8" s="97">
        <v>192.39599999999999</v>
      </c>
      <c r="O8" s="98"/>
      <c r="P8" s="98"/>
      <c r="Q8" s="97">
        <v>0.76900000000000002</v>
      </c>
      <c r="R8" s="97">
        <v>2.7410000000000001</v>
      </c>
      <c r="S8" s="96"/>
      <c r="T8" s="96"/>
      <c r="U8" s="96"/>
      <c r="V8" s="97">
        <v>199.86199999999999</v>
      </c>
      <c r="W8" s="96"/>
      <c r="X8" s="96"/>
      <c r="Y8" s="97">
        <v>27.488</v>
      </c>
      <c r="Z8" s="96"/>
      <c r="AA8" s="169">
        <v>1</v>
      </c>
      <c r="AB8" s="181"/>
      <c r="AC8" s="182">
        <v>0.75</v>
      </c>
      <c r="AD8" s="96"/>
      <c r="AE8" s="96"/>
      <c r="AF8" s="97">
        <v>0.32200000000000001</v>
      </c>
      <c r="AG8" s="172"/>
      <c r="AH8" s="97" t="s">
        <v>228</v>
      </c>
      <c r="AI8" s="96"/>
      <c r="AJ8" s="97" t="s">
        <v>229</v>
      </c>
      <c r="AK8" s="96"/>
      <c r="AL8" s="96"/>
      <c r="AM8" s="96"/>
      <c r="AN8" s="96"/>
      <c r="AO8" s="97" t="s">
        <v>230</v>
      </c>
      <c r="AP8" s="97">
        <v>0.1</v>
      </c>
      <c r="AQ8" s="96"/>
      <c r="AR8" s="97" t="s">
        <v>231</v>
      </c>
      <c r="AS8" s="96"/>
      <c r="AT8" s="97">
        <v>7.6E-3</v>
      </c>
      <c r="AU8" s="96"/>
      <c r="AV8" s="97" t="s">
        <v>236</v>
      </c>
      <c r="AW8" s="96"/>
      <c r="AX8" s="96"/>
      <c r="AY8" s="160">
        <v>1</v>
      </c>
      <c r="AZ8" s="96"/>
      <c r="BA8" s="97">
        <v>2E-3</v>
      </c>
      <c r="BB8" s="96"/>
      <c r="BC8" s="97" t="s">
        <v>232</v>
      </c>
      <c r="BD8" s="96"/>
      <c r="BE8" s="97" t="s">
        <v>233</v>
      </c>
      <c r="BF8" s="96"/>
      <c r="BG8" s="96"/>
      <c r="BH8" s="97" t="s">
        <v>301</v>
      </c>
      <c r="BI8" s="96"/>
      <c r="BJ8" s="97" t="s">
        <v>234</v>
      </c>
      <c r="BK8" s="96"/>
      <c r="BL8" s="99" t="s">
        <v>253</v>
      </c>
      <c r="BM8" s="96"/>
      <c r="BN8" s="96"/>
      <c r="BO8" s="99" t="s">
        <v>235</v>
      </c>
      <c r="BP8" s="96"/>
      <c r="BQ8" s="96"/>
      <c r="BR8" s="96"/>
      <c r="BS8" s="100" t="s">
        <v>26</v>
      </c>
    </row>
    <row r="9" spans="1:71" s="145" customFormat="1" ht="18" customHeight="1" x14ac:dyDescent="0.25">
      <c r="A9" s="120">
        <v>1</v>
      </c>
      <c r="B9" s="121" t="s">
        <v>196</v>
      </c>
      <c r="C9" s="122">
        <v>420444</v>
      </c>
      <c r="D9" s="126">
        <v>25464</v>
      </c>
      <c r="E9" s="124">
        <v>13.496</v>
      </c>
      <c r="F9" s="125">
        <v>343662.1</v>
      </c>
      <c r="G9" s="126">
        <v>52877</v>
      </c>
      <c r="H9" s="127">
        <v>6.9729999999999999</v>
      </c>
      <c r="I9" s="126">
        <v>1628</v>
      </c>
      <c r="J9" s="124">
        <v>13.496</v>
      </c>
      <c r="K9" s="141">
        <v>1574455.9550000001</v>
      </c>
      <c r="L9" s="128">
        <v>0.16</v>
      </c>
      <c r="M9" s="129">
        <v>7</v>
      </c>
      <c r="N9" s="124">
        <v>192.39599999999999</v>
      </c>
      <c r="O9" s="130">
        <v>1346.7719999999999</v>
      </c>
      <c r="P9" s="131">
        <v>13030</v>
      </c>
      <c r="Q9" s="132">
        <v>0.76900000000000002</v>
      </c>
      <c r="R9" s="132">
        <v>2.7410000000000001</v>
      </c>
      <c r="S9" s="130">
        <v>76377.643000000011</v>
      </c>
      <c r="T9" s="125">
        <v>782829.4</v>
      </c>
      <c r="U9" s="133">
        <v>1076</v>
      </c>
      <c r="V9" s="127">
        <v>199.86199999999999</v>
      </c>
      <c r="W9" s="125">
        <v>215051.5</v>
      </c>
      <c r="X9" s="126">
        <v>5314</v>
      </c>
      <c r="Y9" s="127">
        <v>27.488</v>
      </c>
      <c r="Z9" s="125">
        <v>146071.20000000001</v>
      </c>
      <c r="AA9" s="127">
        <v>0.55700000000000005</v>
      </c>
      <c r="AB9" s="134"/>
      <c r="AC9" s="173"/>
      <c r="AD9" s="174">
        <v>234187.3</v>
      </c>
      <c r="AE9" s="175">
        <v>7920</v>
      </c>
      <c r="AF9" s="176">
        <v>0.32200000000000001</v>
      </c>
      <c r="AG9" s="125">
        <v>2550.1999999999998</v>
      </c>
      <c r="AH9" s="135">
        <v>1.0980000000000001</v>
      </c>
      <c r="AI9" s="125">
        <v>461647.5</v>
      </c>
      <c r="AJ9" s="136">
        <v>1.5800000000000002E-2</v>
      </c>
      <c r="AK9" s="127">
        <v>0.20699999999999999</v>
      </c>
      <c r="AL9" s="125">
        <v>93674.9</v>
      </c>
      <c r="AM9" s="126"/>
      <c r="AN9" s="126">
        <v>7704</v>
      </c>
      <c r="AO9" s="127">
        <v>29.132999999999999</v>
      </c>
      <c r="AP9" s="138">
        <v>0.1</v>
      </c>
      <c r="AQ9" s="125">
        <v>246884.69519999999</v>
      </c>
      <c r="AR9" s="137">
        <v>3.15E-3</v>
      </c>
      <c r="AS9" s="125">
        <v>1324.4</v>
      </c>
      <c r="AT9" s="137">
        <v>7.6E-3</v>
      </c>
      <c r="AU9" s="125">
        <v>3195.4</v>
      </c>
      <c r="AV9" s="137">
        <v>2.8E-3</v>
      </c>
      <c r="AW9" s="125">
        <v>1177.2</v>
      </c>
      <c r="AX9" s="126">
        <v>261</v>
      </c>
      <c r="AY9" s="138">
        <v>1</v>
      </c>
      <c r="AZ9" s="125">
        <v>261</v>
      </c>
      <c r="BA9" s="162">
        <v>2E-3</v>
      </c>
      <c r="BB9" s="125">
        <v>840.9</v>
      </c>
      <c r="BC9" s="139">
        <v>5.1700000000000003E-2</v>
      </c>
      <c r="BD9" s="125">
        <v>21737</v>
      </c>
      <c r="BE9" s="136">
        <v>1.5E-3</v>
      </c>
      <c r="BF9" s="125">
        <v>630.70000000000005</v>
      </c>
      <c r="BG9" s="129">
        <v>84</v>
      </c>
      <c r="BH9" s="135">
        <v>354.62400000000002</v>
      </c>
      <c r="BI9" s="125">
        <v>29788.416000000001</v>
      </c>
      <c r="BJ9" s="127">
        <v>5119.4059999999999</v>
      </c>
      <c r="BK9" s="142">
        <v>5119.4059999999999</v>
      </c>
      <c r="BL9" s="127">
        <v>3.0000000000000001E-3</v>
      </c>
      <c r="BM9" s="125">
        <v>1261.3</v>
      </c>
      <c r="BN9" s="257">
        <v>17611.5</v>
      </c>
      <c r="BO9" s="186">
        <v>16.3</v>
      </c>
      <c r="BP9" s="125">
        <v>287067.5</v>
      </c>
      <c r="BQ9" s="125">
        <v>2878962.0172000001</v>
      </c>
      <c r="BR9" s="143">
        <v>6.8474327548972038</v>
      </c>
      <c r="BS9" s="144">
        <v>0.99617999999999995</v>
      </c>
    </row>
    <row r="10" spans="1:71" s="145" customFormat="1" ht="18" customHeight="1" x14ac:dyDescent="0.25">
      <c r="A10" s="120">
        <v>2</v>
      </c>
      <c r="B10" s="121" t="s">
        <v>197</v>
      </c>
      <c r="C10" s="122">
        <v>69909</v>
      </c>
      <c r="D10" s="126">
        <v>3277</v>
      </c>
      <c r="E10" s="124">
        <v>13.496</v>
      </c>
      <c r="F10" s="125">
        <v>44226.400000000001</v>
      </c>
      <c r="G10" s="126">
        <v>7292</v>
      </c>
      <c r="H10" s="127">
        <v>6.9729999999999999</v>
      </c>
      <c r="I10" s="126">
        <v>151</v>
      </c>
      <c r="J10" s="124">
        <v>13.496</v>
      </c>
      <c r="K10" s="141">
        <v>241579.041</v>
      </c>
      <c r="L10" s="128">
        <v>0.16</v>
      </c>
      <c r="M10" s="129">
        <v>5</v>
      </c>
      <c r="N10" s="124">
        <v>192.39599999999999</v>
      </c>
      <c r="O10" s="130">
        <v>961.9799999999999</v>
      </c>
      <c r="P10" s="131">
        <v>3500</v>
      </c>
      <c r="Q10" s="132">
        <v>0.76900000000000002</v>
      </c>
      <c r="R10" s="132">
        <v>2.7410000000000001</v>
      </c>
      <c r="S10" s="130">
        <v>15201.047999999999</v>
      </c>
      <c r="T10" s="125">
        <v>116162.3</v>
      </c>
      <c r="U10" s="133">
        <v>121.5</v>
      </c>
      <c r="V10" s="127">
        <v>199.86199999999999</v>
      </c>
      <c r="W10" s="125">
        <v>24283.200000000001</v>
      </c>
      <c r="X10" s="126">
        <v>670</v>
      </c>
      <c r="Y10" s="127">
        <v>27.488</v>
      </c>
      <c r="Z10" s="125">
        <v>18417</v>
      </c>
      <c r="AA10" s="127">
        <v>0.55700000000000005</v>
      </c>
      <c r="AB10" s="134"/>
      <c r="AC10" s="147"/>
      <c r="AD10" s="125">
        <v>38939.300000000003</v>
      </c>
      <c r="AE10" s="126">
        <v>570</v>
      </c>
      <c r="AF10" s="127">
        <v>0.32200000000000001</v>
      </c>
      <c r="AG10" s="125">
        <v>183.5</v>
      </c>
      <c r="AH10" s="135">
        <v>1.0980000000000001</v>
      </c>
      <c r="AI10" s="125">
        <v>76760.100000000006</v>
      </c>
      <c r="AJ10" s="136">
        <v>1.5800000000000002E-2</v>
      </c>
      <c r="AK10" s="127"/>
      <c r="AL10" s="125">
        <v>1104.5999999999999</v>
      </c>
      <c r="AM10" s="126">
        <v>2240</v>
      </c>
      <c r="AN10" s="126"/>
      <c r="AO10" s="127">
        <v>29.132999999999999</v>
      </c>
      <c r="AP10" s="138">
        <v>0.1</v>
      </c>
      <c r="AQ10" s="125">
        <v>65257.919999999998</v>
      </c>
      <c r="AR10" s="137">
        <v>3.15E-3</v>
      </c>
      <c r="AS10" s="125">
        <v>220.2</v>
      </c>
      <c r="AT10" s="137">
        <v>7.6E-3</v>
      </c>
      <c r="AU10" s="125">
        <v>531.29999999999995</v>
      </c>
      <c r="AV10" s="137">
        <v>2.8E-3</v>
      </c>
      <c r="AW10" s="125">
        <v>195.7</v>
      </c>
      <c r="AX10" s="126">
        <v>57</v>
      </c>
      <c r="AY10" s="138">
        <v>1</v>
      </c>
      <c r="AZ10" s="125">
        <v>57</v>
      </c>
      <c r="BA10" s="162">
        <v>2E-3</v>
      </c>
      <c r="BB10" s="125">
        <v>139.80000000000001</v>
      </c>
      <c r="BC10" s="139">
        <v>5.1700000000000003E-2</v>
      </c>
      <c r="BD10" s="125">
        <v>3614.3</v>
      </c>
      <c r="BE10" s="136">
        <v>1.5E-3</v>
      </c>
      <c r="BF10" s="125">
        <v>104.9</v>
      </c>
      <c r="BG10" s="129">
        <v>14</v>
      </c>
      <c r="BH10" s="127">
        <v>428.774</v>
      </c>
      <c r="BI10" s="125">
        <v>6002.8360000000002</v>
      </c>
      <c r="BJ10" s="127">
        <v>4468.7340000000004</v>
      </c>
      <c r="BK10" s="142">
        <v>4468.7340000000004</v>
      </c>
      <c r="BL10" s="127">
        <v>3.0000000000000001E-3</v>
      </c>
      <c r="BM10" s="125">
        <v>209.7</v>
      </c>
      <c r="BN10" s="257">
        <v>2452.6</v>
      </c>
      <c r="BO10" s="186">
        <v>2.7</v>
      </c>
      <c r="BP10" s="125">
        <v>6622</v>
      </c>
      <c r="BQ10" s="125">
        <v>407500.79000000004</v>
      </c>
      <c r="BR10" s="143">
        <v>5.8290175799968535</v>
      </c>
      <c r="BS10" s="144">
        <v>0.84802</v>
      </c>
    </row>
    <row r="11" spans="1:71" s="145" customFormat="1" ht="18" customHeight="1" x14ac:dyDescent="0.25">
      <c r="A11" s="120">
        <v>3</v>
      </c>
      <c r="B11" s="121" t="s">
        <v>169</v>
      </c>
      <c r="C11" s="122">
        <v>50493</v>
      </c>
      <c r="D11" s="126">
        <v>2021</v>
      </c>
      <c r="E11" s="124">
        <v>13.496</v>
      </c>
      <c r="F11" s="125">
        <v>27275.4</v>
      </c>
      <c r="G11" s="126">
        <v>5345</v>
      </c>
      <c r="H11" s="127">
        <v>6.9729999999999999</v>
      </c>
      <c r="I11" s="126">
        <v>170</v>
      </c>
      <c r="J11" s="124">
        <v>13.496</v>
      </c>
      <c r="K11" s="141">
        <v>209208.61600000001</v>
      </c>
      <c r="L11" s="128">
        <v>0.16</v>
      </c>
      <c r="M11" s="129">
        <v>10</v>
      </c>
      <c r="N11" s="124">
        <v>192.39599999999999</v>
      </c>
      <c r="O11" s="130">
        <v>1923.9599999999998</v>
      </c>
      <c r="P11" s="131">
        <v>2710</v>
      </c>
      <c r="Q11" s="132">
        <v>0.76900000000000002</v>
      </c>
      <c r="R11" s="132">
        <v>2.7410000000000001</v>
      </c>
      <c r="S11" s="130">
        <v>11538.415000000001</v>
      </c>
      <c r="T11" s="125">
        <v>92831.2</v>
      </c>
      <c r="U11" s="133">
        <v>176.75</v>
      </c>
      <c r="V11" s="127">
        <v>199.86199999999999</v>
      </c>
      <c r="W11" s="125">
        <v>35325.599999999999</v>
      </c>
      <c r="X11" s="126">
        <v>726</v>
      </c>
      <c r="Y11" s="127">
        <v>27.488</v>
      </c>
      <c r="Z11" s="125">
        <v>19956.3</v>
      </c>
      <c r="AA11" s="127">
        <v>0.55700000000000005</v>
      </c>
      <c r="AB11" s="134"/>
      <c r="AC11" s="147"/>
      <c r="AD11" s="125">
        <v>28124.6</v>
      </c>
      <c r="AE11" s="126">
        <v>835</v>
      </c>
      <c r="AF11" s="127">
        <v>0.32200000000000001</v>
      </c>
      <c r="AG11" s="125">
        <v>268.89999999999998</v>
      </c>
      <c r="AH11" s="135">
        <v>1.0980000000000001</v>
      </c>
      <c r="AI11" s="125">
        <v>55441.3</v>
      </c>
      <c r="AJ11" s="136">
        <v>1.5800000000000002E-2</v>
      </c>
      <c r="AK11" s="127">
        <v>0.124</v>
      </c>
      <c r="AL11" s="125">
        <v>7058.9</v>
      </c>
      <c r="AM11" s="126">
        <v>650</v>
      </c>
      <c r="AN11" s="126">
        <v>500</v>
      </c>
      <c r="AO11" s="127">
        <v>29.132999999999999</v>
      </c>
      <c r="AP11" s="138">
        <v>0.1</v>
      </c>
      <c r="AQ11" s="125">
        <v>34959.599999999999</v>
      </c>
      <c r="AR11" s="137">
        <v>3.15E-3</v>
      </c>
      <c r="AS11" s="125">
        <v>159.1</v>
      </c>
      <c r="AT11" s="137">
        <v>7.6E-3</v>
      </c>
      <c r="AU11" s="125">
        <v>383.7</v>
      </c>
      <c r="AV11" s="137">
        <v>2.8E-3</v>
      </c>
      <c r="AW11" s="125">
        <v>141.4</v>
      </c>
      <c r="AX11" s="126">
        <v>66</v>
      </c>
      <c r="AY11" s="138">
        <v>1</v>
      </c>
      <c r="AZ11" s="125">
        <v>66</v>
      </c>
      <c r="BA11" s="162">
        <v>2E-3</v>
      </c>
      <c r="BB11" s="125">
        <v>101</v>
      </c>
      <c r="BC11" s="139">
        <v>5.1700000000000003E-2</v>
      </c>
      <c r="BD11" s="125">
        <v>2610.5</v>
      </c>
      <c r="BE11" s="136">
        <v>1.5E-3</v>
      </c>
      <c r="BF11" s="125">
        <v>75.7</v>
      </c>
      <c r="BG11" s="129">
        <v>10</v>
      </c>
      <c r="BH11" s="127">
        <v>451.34100000000001</v>
      </c>
      <c r="BI11" s="125">
        <v>4513.41</v>
      </c>
      <c r="BJ11" s="127">
        <v>4468.7340000000004</v>
      </c>
      <c r="BK11" s="142">
        <v>4468.7340000000004</v>
      </c>
      <c r="BL11" s="127">
        <v>3.0000000000000001E-3</v>
      </c>
      <c r="BM11" s="125">
        <v>151.5</v>
      </c>
      <c r="BN11" s="257">
        <v>1428.4</v>
      </c>
      <c r="BO11" s="186">
        <v>5.4</v>
      </c>
      <c r="BP11" s="125">
        <v>7713.4</v>
      </c>
      <c r="BQ11" s="125">
        <v>321626.24400000001</v>
      </c>
      <c r="BR11" s="143">
        <v>6.3697194462598778</v>
      </c>
      <c r="BS11" s="144">
        <v>0.92667999999999995</v>
      </c>
    </row>
    <row r="12" spans="1:71" s="145" customFormat="1" ht="18" customHeight="1" x14ac:dyDescent="0.25">
      <c r="A12" s="120">
        <v>4</v>
      </c>
      <c r="B12" s="121" t="s">
        <v>170</v>
      </c>
      <c r="C12" s="122">
        <v>16368</v>
      </c>
      <c r="D12" s="126">
        <v>817</v>
      </c>
      <c r="E12" s="124">
        <v>13.496</v>
      </c>
      <c r="F12" s="125">
        <v>11026.2</v>
      </c>
      <c r="G12" s="126">
        <v>1859</v>
      </c>
      <c r="H12" s="127">
        <v>6.9729999999999999</v>
      </c>
      <c r="I12" s="126">
        <v>115</v>
      </c>
      <c r="J12" s="124">
        <v>13.496</v>
      </c>
      <c r="K12" s="141">
        <v>57995.065000000002</v>
      </c>
      <c r="L12" s="128">
        <v>0.16</v>
      </c>
      <c r="M12" s="129">
        <v>1</v>
      </c>
      <c r="N12" s="124">
        <v>192.39599999999999</v>
      </c>
      <c r="O12" s="130">
        <v>192.39599999999999</v>
      </c>
      <c r="P12" s="131">
        <v>707</v>
      </c>
      <c r="Q12" s="132">
        <v>0.76900000000000002</v>
      </c>
      <c r="R12" s="132">
        <v>2.7410000000000001</v>
      </c>
      <c r="S12" s="130">
        <v>3367.4580000000005</v>
      </c>
      <c r="T12" s="125">
        <v>29676.3</v>
      </c>
      <c r="U12" s="133">
        <v>33</v>
      </c>
      <c r="V12" s="127">
        <v>199.86199999999999</v>
      </c>
      <c r="W12" s="125">
        <v>6595.4</v>
      </c>
      <c r="X12" s="126">
        <v>498</v>
      </c>
      <c r="Y12" s="127">
        <v>27.488</v>
      </c>
      <c r="Z12" s="125">
        <v>13689</v>
      </c>
      <c r="AA12" s="127">
        <v>0.55700000000000005</v>
      </c>
      <c r="AB12" s="134"/>
      <c r="AC12" s="147"/>
      <c r="AD12" s="125">
        <v>9117</v>
      </c>
      <c r="AE12" s="126">
        <v>550</v>
      </c>
      <c r="AF12" s="127">
        <v>0.32200000000000001</v>
      </c>
      <c r="AG12" s="125">
        <v>177.1</v>
      </c>
      <c r="AH12" s="135">
        <v>1.0980000000000001</v>
      </c>
      <c r="AI12" s="125">
        <v>17972.099999999999</v>
      </c>
      <c r="AJ12" s="136">
        <v>1.5800000000000002E-2</v>
      </c>
      <c r="AK12" s="148"/>
      <c r="AL12" s="125">
        <v>258.60000000000002</v>
      </c>
      <c r="AM12" s="126">
        <v>0</v>
      </c>
      <c r="AN12" s="126">
        <v>500</v>
      </c>
      <c r="AO12" s="127">
        <v>29.132999999999999</v>
      </c>
      <c r="AP12" s="138">
        <v>0.1</v>
      </c>
      <c r="AQ12" s="125">
        <v>16023.15</v>
      </c>
      <c r="AR12" s="137">
        <v>3.15E-3</v>
      </c>
      <c r="AS12" s="125">
        <v>51.6</v>
      </c>
      <c r="AT12" s="137">
        <v>7.6E-3</v>
      </c>
      <c r="AU12" s="125">
        <v>124.4</v>
      </c>
      <c r="AV12" s="137">
        <v>2.8E-3</v>
      </c>
      <c r="AW12" s="125">
        <v>45.8</v>
      </c>
      <c r="AX12" s="126">
        <v>26</v>
      </c>
      <c r="AY12" s="138">
        <v>1</v>
      </c>
      <c r="AZ12" s="125">
        <v>26</v>
      </c>
      <c r="BA12" s="162">
        <v>2E-3</v>
      </c>
      <c r="BB12" s="125">
        <v>32.700000000000003</v>
      </c>
      <c r="BC12" s="139">
        <v>5.1700000000000003E-2</v>
      </c>
      <c r="BD12" s="125">
        <v>846.2</v>
      </c>
      <c r="BE12" s="136">
        <v>1.5E-3</v>
      </c>
      <c r="BF12" s="125">
        <v>24.6</v>
      </c>
      <c r="BG12" s="129">
        <v>5</v>
      </c>
      <c r="BH12" s="127">
        <v>566.32399999999996</v>
      </c>
      <c r="BI12" s="125">
        <v>2831.62</v>
      </c>
      <c r="BJ12" s="127">
        <v>3384.9879999999998</v>
      </c>
      <c r="BK12" s="142">
        <v>3384.9879999999998</v>
      </c>
      <c r="BL12" s="127">
        <v>3.0000000000000001E-3</v>
      </c>
      <c r="BM12" s="125">
        <v>49.1</v>
      </c>
      <c r="BN12" s="257"/>
      <c r="BO12" s="186"/>
      <c r="BP12" s="125">
        <v>0</v>
      </c>
      <c r="BQ12" s="125">
        <v>111951.85800000001</v>
      </c>
      <c r="BR12" s="143">
        <v>6.8396785190615841</v>
      </c>
      <c r="BS12" s="144">
        <v>0.99504999999999999</v>
      </c>
    </row>
    <row r="13" spans="1:71" s="149" customFormat="1" ht="18" customHeight="1" x14ac:dyDescent="0.25">
      <c r="A13" s="120">
        <v>5</v>
      </c>
      <c r="B13" s="121" t="s">
        <v>198</v>
      </c>
      <c r="C13" s="122">
        <v>12759</v>
      </c>
      <c r="D13" s="126">
        <v>700</v>
      </c>
      <c r="E13" s="124">
        <v>13.496</v>
      </c>
      <c r="F13" s="125">
        <v>9447.2000000000007</v>
      </c>
      <c r="G13" s="126">
        <v>1510</v>
      </c>
      <c r="H13" s="127">
        <v>6.9729999999999999</v>
      </c>
      <c r="I13" s="126"/>
      <c r="J13" s="124">
        <v>13.496</v>
      </c>
      <c r="K13" s="141">
        <v>48418.472000000002</v>
      </c>
      <c r="L13" s="128">
        <v>0.16</v>
      </c>
      <c r="M13" s="129"/>
      <c r="N13" s="124">
        <v>192.39599999999999</v>
      </c>
      <c r="O13" s="130">
        <v>0</v>
      </c>
      <c r="P13" s="131">
        <v>350</v>
      </c>
      <c r="Q13" s="132">
        <v>0.76900000000000002</v>
      </c>
      <c r="R13" s="132">
        <v>2.7410000000000001</v>
      </c>
      <c r="S13" s="130">
        <v>2120.54</v>
      </c>
      <c r="T13" s="125">
        <v>22081.4</v>
      </c>
      <c r="U13" s="133">
        <v>37.5</v>
      </c>
      <c r="V13" s="127">
        <v>199.86199999999999</v>
      </c>
      <c r="W13" s="125">
        <v>7494.8</v>
      </c>
      <c r="X13" s="126">
        <v>440</v>
      </c>
      <c r="Y13" s="127">
        <v>27.488</v>
      </c>
      <c r="Z13" s="125">
        <v>12094.7</v>
      </c>
      <c r="AA13" s="127">
        <v>0.55700000000000005</v>
      </c>
      <c r="AB13" s="134"/>
      <c r="AC13" s="147"/>
      <c r="AD13" s="125">
        <v>7106.8</v>
      </c>
      <c r="AE13" s="126">
        <v>300</v>
      </c>
      <c r="AF13" s="127">
        <v>0.32200000000000001</v>
      </c>
      <c r="AG13" s="125">
        <v>96.6</v>
      </c>
      <c r="AH13" s="135">
        <v>1.0980000000000001</v>
      </c>
      <c r="AI13" s="125">
        <v>14009.4</v>
      </c>
      <c r="AJ13" s="136">
        <v>1.5800000000000002E-2</v>
      </c>
      <c r="AK13" s="127">
        <v>1.2969999999999999</v>
      </c>
      <c r="AL13" s="125">
        <v>16750</v>
      </c>
      <c r="AM13" s="126"/>
      <c r="AN13" s="126"/>
      <c r="AO13" s="127">
        <v>29.132999999999999</v>
      </c>
      <c r="AP13" s="138">
        <v>0.1</v>
      </c>
      <c r="AQ13" s="125">
        <v>0</v>
      </c>
      <c r="AR13" s="137">
        <v>3.15E-3</v>
      </c>
      <c r="AS13" s="125">
        <v>40.200000000000003</v>
      </c>
      <c r="AT13" s="137">
        <v>7.6E-3</v>
      </c>
      <c r="AU13" s="125">
        <v>97</v>
      </c>
      <c r="AV13" s="137">
        <v>2.8E-3</v>
      </c>
      <c r="AW13" s="125">
        <v>35.700000000000003</v>
      </c>
      <c r="AX13" s="126">
        <v>25</v>
      </c>
      <c r="AY13" s="138">
        <v>1</v>
      </c>
      <c r="AZ13" s="125">
        <v>25</v>
      </c>
      <c r="BA13" s="162">
        <v>2E-3</v>
      </c>
      <c r="BB13" s="125">
        <v>25.5</v>
      </c>
      <c r="BC13" s="139">
        <v>5.1700000000000003E-2</v>
      </c>
      <c r="BD13" s="125">
        <v>659.6</v>
      </c>
      <c r="BE13" s="136">
        <v>1.5E-3</v>
      </c>
      <c r="BF13" s="125">
        <v>19.100000000000001</v>
      </c>
      <c r="BG13" s="129">
        <v>5</v>
      </c>
      <c r="BH13" s="127">
        <v>566.32399999999996</v>
      </c>
      <c r="BI13" s="125">
        <v>2831.62</v>
      </c>
      <c r="BJ13" s="127">
        <v>3384.9879999999998</v>
      </c>
      <c r="BK13" s="142">
        <v>3384.9879999999998</v>
      </c>
      <c r="BL13" s="127">
        <v>3.0000000000000001E-3</v>
      </c>
      <c r="BM13" s="125">
        <v>38.299999999999997</v>
      </c>
      <c r="BN13" s="257"/>
      <c r="BO13" s="186"/>
      <c r="BP13" s="125">
        <v>0</v>
      </c>
      <c r="BQ13" s="125">
        <v>96237.90800000001</v>
      </c>
      <c r="BR13" s="143">
        <v>7.5427469237401059</v>
      </c>
      <c r="BS13" s="144">
        <v>1.0973299999999999</v>
      </c>
    </row>
    <row r="14" spans="1:71" s="149" customFormat="1" ht="18" customHeight="1" x14ac:dyDescent="0.25">
      <c r="A14" s="120">
        <v>6</v>
      </c>
      <c r="B14" s="121" t="s">
        <v>171</v>
      </c>
      <c r="C14" s="122">
        <v>18973</v>
      </c>
      <c r="D14" s="126">
        <v>538</v>
      </c>
      <c r="E14" s="124">
        <v>13.496</v>
      </c>
      <c r="F14" s="125">
        <v>7260.8</v>
      </c>
      <c r="G14" s="126">
        <v>1799</v>
      </c>
      <c r="H14" s="127">
        <v>9.64</v>
      </c>
      <c r="I14" s="126">
        <v>49</v>
      </c>
      <c r="J14" s="124">
        <v>13.496</v>
      </c>
      <c r="K14" s="141">
        <v>86989.286999999997</v>
      </c>
      <c r="L14" s="128">
        <v>0.14000000000000001</v>
      </c>
      <c r="M14" s="129">
        <v>6</v>
      </c>
      <c r="N14" s="124">
        <v>192.39599999999999</v>
      </c>
      <c r="O14" s="130">
        <v>1154.376</v>
      </c>
      <c r="P14" s="131">
        <v>750</v>
      </c>
      <c r="Q14" s="132">
        <v>0.76900000000000002</v>
      </c>
      <c r="R14" s="132">
        <v>2.7410000000000001</v>
      </c>
      <c r="S14" s="130">
        <v>3439.181</v>
      </c>
      <c r="T14" s="125">
        <v>37296.199999999997</v>
      </c>
      <c r="U14" s="133">
        <v>105</v>
      </c>
      <c r="V14" s="127">
        <v>199.86199999999999</v>
      </c>
      <c r="W14" s="125">
        <v>20985.5</v>
      </c>
      <c r="X14" s="126">
        <v>140</v>
      </c>
      <c r="Y14" s="127">
        <v>27.488</v>
      </c>
      <c r="Z14" s="125">
        <v>3848.3</v>
      </c>
      <c r="AA14" s="127">
        <v>0.86899999999999999</v>
      </c>
      <c r="AB14" s="134">
        <v>10955</v>
      </c>
      <c r="AC14" s="147">
        <v>0.25</v>
      </c>
      <c r="AD14" s="125">
        <v>18541.599999999999</v>
      </c>
      <c r="AE14" s="126">
        <v>530</v>
      </c>
      <c r="AF14" s="127">
        <v>0.32200000000000001</v>
      </c>
      <c r="AG14" s="125">
        <v>170.7</v>
      </c>
      <c r="AH14" s="135">
        <v>1.538</v>
      </c>
      <c r="AI14" s="125">
        <v>29180.5</v>
      </c>
      <c r="AJ14" s="136">
        <v>4.7999999999999996E-3</v>
      </c>
      <c r="AK14" s="127"/>
      <c r="AL14" s="125">
        <v>91.1</v>
      </c>
      <c r="AM14" s="126">
        <v>237</v>
      </c>
      <c r="AN14" s="126"/>
      <c r="AO14" s="127">
        <v>23.927</v>
      </c>
      <c r="AP14" s="138">
        <v>0.1</v>
      </c>
      <c r="AQ14" s="125">
        <v>5670.6989999999996</v>
      </c>
      <c r="AR14" s="137">
        <v>1.65E-3</v>
      </c>
      <c r="AS14" s="125">
        <v>31.3</v>
      </c>
      <c r="AT14" s="137">
        <v>7.6E-3</v>
      </c>
      <c r="AU14" s="125">
        <v>144.19999999999999</v>
      </c>
      <c r="AV14" s="137">
        <v>2.639E-2</v>
      </c>
      <c r="AW14" s="125">
        <v>500.7</v>
      </c>
      <c r="AX14" s="126">
        <v>64</v>
      </c>
      <c r="AY14" s="138">
        <v>1</v>
      </c>
      <c r="AZ14" s="125">
        <v>64</v>
      </c>
      <c r="BA14" s="162">
        <v>2E-3</v>
      </c>
      <c r="BB14" s="125">
        <v>37.9</v>
      </c>
      <c r="BC14" s="139">
        <v>6.2799999999999995E-2</v>
      </c>
      <c r="BD14" s="125">
        <v>1191.5</v>
      </c>
      <c r="BE14" s="136">
        <v>2.7000000000000001E-3</v>
      </c>
      <c r="BF14" s="125">
        <v>51.2</v>
      </c>
      <c r="BG14" s="129">
        <v>5</v>
      </c>
      <c r="BH14" s="127">
        <v>566.32399999999996</v>
      </c>
      <c r="BI14" s="125">
        <v>2831.62</v>
      </c>
      <c r="BJ14" s="127">
        <v>3384.9879999999998</v>
      </c>
      <c r="BK14" s="142">
        <v>3384.9879999999998</v>
      </c>
      <c r="BL14" s="127">
        <v>2E-3</v>
      </c>
      <c r="BM14" s="125">
        <v>37.9</v>
      </c>
      <c r="BN14" s="257">
        <v>293.2</v>
      </c>
      <c r="BO14" s="186">
        <v>8.6999999999999993</v>
      </c>
      <c r="BP14" s="125">
        <v>2550.8000000000002</v>
      </c>
      <c r="BQ14" s="125">
        <v>133871.50699999995</v>
      </c>
      <c r="BR14" s="143">
        <v>7.0558955884678198</v>
      </c>
      <c r="BS14" s="144">
        <v>1.0265</v>
      </c>
    </row>
    <row r="15" spans="1:71" s="145" customFormat="1" ht="18" customHeight="1" x14ac:dyDescent="0.25">
      <c r="A15" s="120">
        <v>7</v>
      </c>
      <c r="B15" s="121" t="s">
        <v>172</v>
      </c>
      <c r="C15" s="122">
        <v>62883</v>
      </c>
      <c r="D15" s="126">
        <v>968</v>
      </c>
      <c r="E15" s="124">
        <v>13.496</v>
      </c>
      <c r="F15" s="125">
        <v>13064.1</v>
      </c>
      <c r="G15" s="126">
        <v>6282</v>
      </c>
      <c r="H15" s="127">
        <v>9.64</v>
      </c>
      <c r="I15" s="126">
        <v>1629</v>
      </c>
      <c r="J15" s="124">
        <v>13.496</v>
      </c>
      <c r="K15" s="141">
        <v>392969.61800000002</v>
      </c>
      <c r="L15" s="128">
        <v>0.14000000000000001</v>
      </c>
      <c r="M15" s="129">
        <v>16</v>
      </c>
      <c r="N15" s="124">
        <v>192.39599999999999</v>
      </c>
      <c r="O15" s="130">
        <v>3078.3359999999998</v>
      </c>
      <c r="P15" s="131">
        <v>1650</v>
      </c>
      <c r="Q15" s="132">
        <v>0.76900000000000002</v>
      </c>
      <c r="R15" s="132">
        <v>2.7410000000000001</v>
      </c>
      <c r="S15" s="130">
        <v>9353.5080000000016</v>
      </c>
      <c r="T15" s="125">
        <v>161547.1</v>
      </c>
      <c r="U15" s="133">
        <v>18.5</v>
      </c>
      <c r="V15" s="127">
        <v>199.86199999999999</v>
      </c>
      <c r="W15" s="125">
        <v>3697.4</v>
      </c>
      <c r="X15" s="126">
        <v>1060</v>
      </c>
      <c r="Y15" s="127">
        <v>27.488</v>
      </c>
      <c r="Z15" s="125">
        <v>29137.3</v>
      </c>
      <c r="AA15" s="127">
        <v>0.60099999999999998</v>
      </c>
      <c r="AB15" s="134"/>
      <c r="AC15" s="147"/>
      <c r="AD15" s="125">
        <v>37792.699999999997</v>
      </c>
      <c r="AE15" s="126">
        <v>1456</v>
      </c>
      <c r="AF15" s="127">
        <v>0.32200000000000001</v>
      </c>
      <c r="AG15" s="125">
        <v>468.8</v>
      </c>
      <c r="AH15" s="135">
        <v>1.538</v>
      </c>
      <c r="AI15" s="125">
        <v>96714.1</v>
      </c>
      <c r="AJ15" s="136">
        <v>4.7999999999999996E-3</v>
      </c>
      <c r="AK15" s="127">
        <v>0.24099999999999999</v>
      </c>
      <c r="AL15" s="125">
        <v>15456.6</v>
      </c>
      <c r="AM15" s="126">
        <v>364</v>
      </c>
      <c r="AN15" s="126">
        <v>425</v>
      </c>
      <c r="AO15" s="127">
        <v>23.927</v>
      </c>
      <c r="AP15" s="138">
        <v>0.1</v>
      </c>
      <c r="AQ15" s="125">
        <v>19895.300499999998</v>
      </c>
      <c r="AR15" s="137">
        <v>1.65E-3</v>
      </c>
      <c r="AS15" s="125">
        <v>103.8</v>
      </c>
      <c r="AT15" s="137">
        <v>7.6E-3</v>
      </c>
      <c r="AU15" s="125">
        <v>477.9</v>
      </c>
      <c r="AV15" s="137">
        <v>2.639E-2</v>
      </c>
      <c r="AW15" s="125">
        <v>1659.5</v>
      </c>
      <c r="AX15" s="126">
        <v>87</v>
      </c>
      <c r="AY15" s="138">
        <v>1</v>
      </c>
      <c r="AZ15" s="125">
        <v>87</v>
      </c>
      <c r="BA15" s="162">
        <v>2E-3</v>
      </c>
      <c r="BB15" s="125">
        <v>125.8</v>
      </c>
      <c r="BC15" s="139">
        <v>6.2799999999999995E-2</v>
      </c>
      <c r="BD15" s="125">
        <v>3949.1</v>
      </c>
      <c r="BE15" s="136">
        <v>2.7000000000000001E-3</v>
      </c>
      <c r="BF15" s="125">
        <v>169.8</v>
      </c>
      <c r="BG15" s="129">
        <v>13</v>
      </c>
      <c r="BH15" s="127">
        <v>451.34100000000001</v>
      </c>
      <c r="BI15" s="125">
        <v>5867.433</v>
      </c>
      <c r="BJ15" s="127">
        <v>3384.9879999999998</v>
      </c>
      <c r="BK15" s="142">
        <v>3384.9879999999998</v>
      </c>
      <c r="BL15" s="127">
        <v>2E-3</v>
      </c>
      <c r="BM15" s="125">
        <v>125.8</v>
      </c>
      <c r="BN15" s="257"/>
      <c r="BO15" s="186"/>
      <c r="BP15" s="125">
        <v>0</v>
      </c>
      <c r="BQ15" s="125">
        <v>393724.52149999997</v>
      </c>
      <c r="BR15" s="143">
        <v>6.2612235659876276</v>
      </c>
      <c r="BS15" s="144">
        <v>0.91088999999999998</v>
      </c>
    </row>
    <row r="16" spans="1:71" s="145" customFormat="1" ht="18" customHeight="1" x14ac:dyDescent="0.25">
      <c r="A16" s="120">
        <v>8</v>
      </c>
      <c r="B16" s="121" t="s">
        <v>173</v>
      </c>
      <c r="C16" s="122">
        <v>19727</v>
      </c>
      <c r="D16" s="126">
        <v>668</v>
      </c>
      <c r="E16" s="124">
        <v>13.496</v>
      </c>
      <c r="F16" s="125">
        <v>9015.2999999999993</v>
      </c>
      <c r="G16" s="126">
        <v>1649</v>
      </c>
      <c r="H16" s="127">
        <v>9.64</v>
      </c>
      <c r="I16" s="126">
        <v>58</v>
      </c>
      <c r="J16" s="124">
        <v>13.496</v>
      </c>
      <c r="K16" s="141">
        <v>92798.543000000005</v>
      </c>
      <c r="L16" s="128">
        <v>0.14000000000000001</v>
      </c>
      <c r="M16" s="129">
        <v>19</v>
      </c>
      <c r="N16" s="124">
        <v>192.39599999999999</v>
      </c>
      <c r="O16" s="130">
        <v>3655.5239999999999</v>
      </c>
      <c r="P16" s="131">
        <v>720</v>
      </c>
      <c r="Q16" s="132">
        <v>0.76900000000000002</v>
      </c>
      <c r="R16" s="132">
        <v>2.7410000000000001</v>
      </c>
      <c r="S16" s="130">
        <v>3241.6010000000001</v>
      </c>
      <c r="T16" s="125">
        <v>38903.1</v>
      </c>
      <c r="U16" s="133">
        <v>84.45</v>
      </c>
      <c r="V16" s="127">
        <v>199.86199999999999</v>
      </c>
      <c r="W16" s="125">
        <v>16878.3</v>
      </c>
      <c r="X16" s="126">
        <v>215</v>
      </c>
      <c r="Y16" s="127">
        <v>27.488</v>
      </c>
      <c r="Z16" s="125">
        <v>5909.9</v>
      </c>
      <c r="AA16" s="127">
        <v>0.86899999999999999</v>
      </c>
      <c r="AB16" s="134"/>
      <c r="AC16" s="147"/>
      <c r="AD16" s="125">
        <v>17142.8</v>
      </c>
      <c r="AE16" s="126">
        <v>625</v>
      </c>
      <c r="AF16" s="127">
        <v>0.32200000000000001</v>
      </c>
      <c r="AG16" s="125">
        <v>201.3</v>
      </c>
      <c r="AH16" s="135">
        <v>1.538</v>
      </c>
      <c r="AI16" s="125">
        <v>30340.1</v>
      </c>
      <c r="AJ16" s="136">
        <v>4.7999999999999996E-3</v>
      </c>
      <c r="AK16" s="127"/>
      <c r="AL16" s="125">
        <v>94.7</v>
      </c>
      <c r="AM16" s="126">
        <v>140</v>
      </c>
      <c r="AN16" s="126"/>
      <c r="AO16" s="127">
        <v>23.927</v>
      </c>
      <c r="AP16" s="138">
        <v>0.1</v>
      </c>
      <c r="AQ16" s="125">
        <v>3349.7799999999997</v>
      </c>
      <c r="AR16" s="137">
        <v>1.65E-3</v>
      </c>
      <c r="AS16" s="125">
        <v>32.5</v>
      </c>
      <c r="AT16" s="137">
        <v>7.6E-3</v>
      </c>
      <c r="AU16" s="125">
        <v>149.9</v>
      </c>
      <c r="AV16" s="137">
        <v>2.639E-2</v>
      </c>
      <c r="AW16" s="125">
        <v>520.6</v>
      </c>
      <c r="AX16" s="126">
        <v>58</v>
      </c>
      <c r="AY16" s="138">
        <v>1</v>
      </c>
      <c r="AZ16" s="125">
        <v>58</v>
      </c>
      <c r="BA16" s="162">
        <v>2E-3</v>
      </c>
      <c r="BB16" s="125">
        <v>39.5</v>
      </c>
      <c r="BC16" s="139">
        <v>6.2799999999999995E-2</v>
      </c>
      <c r="BD16" s="125">
        <v>1238.9000000000001</v>
      </c>
      <c r="BE16" s="136">
        <v>2.7000000000000001E-3</v>
      </c>
      <c r="BF16" s="125">
        <v>53.3</v>
      </c>
      <c r="BG16" s="129">
        <v>5</v>
      </c>
      <c r="BH16" s="127">
        <v>566.32399999999996</v>
      </c>
      <c r="BI16" s="125">
        <v>2831.62</v>
      </c>
      <c r="BJ16" s="127">
        <v>3384.9879999999998</v>
      </c>
      <c r="BK16" s="142">
        <v>3384.9879999999998</v>
      </c>
      <c r="BL16" s="127">
        <v>2E-3</v>
      </c>
      <c r="BM16" s="125">
        <v>39.5</v>
      </c>
      <c r="BN16" s="257"/>
      <c r="BO16" s="186"/>
      <c r="BP16" s="125">
        <v>0</v>
      </c>
      <c r="BQ16" s="125">
        <v>130184.08799999997</v>
      </c>
      <c r="BR16" s="143">
        <v>6.599284635271454</v>
      </c>
      <c r="BS16" s="144">
        <v>0.96006999999999998</v>
      </c>
    </row>
    <row r="17" spans="1:71" s="145" customFormat="1" ht="18" customHeight="1" x14ac:dyDescent="0.25">
      <c r="A17" s="120">
        <v>9</v>
      </c>
      <c r="B17" s="121" t="s">
        <v>174</v>
      </c>
      <c r="C17" s="122">
        <v>10249</v>
      </c>
      <c r="D17" s="126">
        <v>260</v>
      </c>
      <c r="E17" s="124">
        <v>13.496</v>
      </c>
      <c r="F17" s="125">
        <v>3509</v>
      </c>
      <c r="G17" s="126">
        <v>879</v>
      </c>
      <c r="H17" s="127">
        <v>9.64</v>
      </c>
      <c r="I17" s="126"/>
      <c r="J17" s="124">
        <v>13.496</v>
      </c>
      <c r="K17" s="141">
        <v>63409.114000000001</v>
      </c>
      <c r="L17" s="128">
        <v>0.14000000000000001</v>
      </c>
      <c r="M17" s="129">
        <v>6</v>
      </c>
      <c r="N17" s="124">
        <v>192.39599999999999</v>
      </c>
      <c r="O17" s="130">
        <v>1154.376</v>
      </c>
      <c r="P17" s="131">
        <v>568</v>
      </c>
      <c r="Q17" s="132">
        <v>0.76900000000000002</v>
      </c>
      <c r="R17" s="132">
        <v>2.7410000000000001</v>
      </c>
      <c r="S17" s="130">
        <v>2232.8389999999999</v>
      </c>
      <c r="T17" s="125">
        <v>21924.3</v>
      </c>
      <c r="U17" s="133">
        <v>25</v>
      </c>
      <c r="V17" s="127">
        <v>199.86199999999999</v>
      </c>
      <c r="W17" s="125">
        <v>4996.6000000000004</v>
      </c>
      <c r="X17" s="126">
        <v>34</v>
      </c>
      <c r="Y17" s="127">
        <v>27.488</v>
      </c>
      <c r="Z17" s="125">
        <v>934.6</v>
      </c>
      <c r="AA17" s="127">
        <v>0.86899999999999999</v>
      </c>
      <c r="AB17" s="134">
        <v>3302</v>
      </c>
      <c r="AC17" s="147">
        <v>0.46899999999999997</v>
      </c>
      <c r="AD17" s="125">
        <v>10067.9</v>
      </c>
      <c r="AE17" s="126">
        <v>360</v>
      </c>
      <c r="AF17" s="127">
        <v>0.32200000000000001</v>
      </c>
      <c r="AG17" s="125">
        <v>115.9</v>
      </c>
      <c r="AH17" s="135">
        <v>1.538</v>
      </c>
      <c r="AI17" s="125">
        <v>15763</v>
      </c>
      <c r="AJ17" s="136">
        <v>4.7999999999999996E-3</v>
      </c>
      <c r="AK17" s="127"/>
      <c r="AL17" s="125">
        <v>49.2</v>
      </c>
      <c r="AM17" s="126"/>
      <c r="AN17" s="126"/>
      <c r="AO17" s="127">
        <v>23.927</v>
      </c>
      <c r="AP17" s="138">
        <v>0.1</v>
      </c>
      <c r="AQ17" s="125">
        <v>0</v>
      </c>
      <c r="AR17" s="137">
        <v>1.65E-3</v>
      </c>
      <c r="AS17" s="125">
        <v>16.899999999999999</v>
      </c>
      <c r="AT17" s="137">
        <v>7.6E-3</v>
      </c>
      <c r="AU17" s="125">
        <v>77.900000000000006</v>
      </c>
      <c r="AV17" s="137">
        <v>2.639E-2</v>
      </c>
      <c r="AW17" s="125">
        <v>270.5</v>
      </c>
      <c r="AX17" s="126">
        <v>39</v>
      </c>
      <c r="AY17" s="138">
        <v>1</v>
      </c>
      <c r="AZ17" s="125">
        <v>39</v>
      </c>
      <c r="BA17" s="162">
        <v>2E-3</v>
      </c>
      <c r="BB17" s="125">
        <v>20.5</v>
      </c>
      <c r="BC17" s="139">
        <v>6.2799999999999995E-2</v>
      </c>
      <c r="BD17" s="125">
        <v>643.6</v>
      </c>
      <c r="BE17" s="136">
        <v>2.7000000000000001E-3</v>
      </c>
      <c r="BF17" s="125">
        <v>27.7</v>
      </c>
      <c r="BG17" s="129">
        <v>5</v>
      </c>
      <c r="BH17" s="127">
        <v>566.32399999999996</v>
      </c>
      <c r="BI17" s="125">
        <v>2831.62</v>
      </c>
      <c r="BJ17" s="127">
        <v>3384.9879999999998</v>
      </c>
      <c r="BK17" s="142">
        <v>3384.9879999999998</v>
      </c>
      <c r="BL17" s="127">
        <v>2E-3</v>
      </c>
      <c r="BM17" s="125">
        <v>20.5</v>
      </c>
      <c r="BN17" s="257">
        <v>315.8</v>
      </c>
      <c r="BO17" s="186">
        <v>8.6999999999999993</v>
      </c>
      <c r="BP17" s="125">
        <v>2747.5</v>
      </c>
      <c r="BQ17" s="125">
        <v>67441.207999999999</v>
      </c>
      <c r="BR17" s="143">
        <v>6.5802720265391743</v>
      </c>
      <c r="BS17" s="144">
        <v>0.95730999999999999</v>
      </c>
    </row>
    <row r="18" spans="1:71" s="235" customFormat="1" ht="18" customHeight="1" x14ac:dyDescent="0.25">
      <c r="A18" s="230">
        <v>10</v>
      </c>
      <c r="B18" s="231" t="s">
        <v>175</v>
      </c>
      <c r="C18" s="232">
        <v>16795</v>
      </c>
      <c r="D18" s="129">
        <v>465</v>
      </c>
      <c r="E18" s="197">
        <v>13.496</v>
      </c>
      <c r="F18" s="198">
        <v>6275.6</v>
      </c>
      <c r="G18" s="129">
        <v>1605</v>
      </c>
      <c r="H18" s="127">
        <v>9.64</v>
      </c>
      <c r="I18" s="129">
        <v>232</v>
      </c>
      <c r="J18" s="197">
        <v>13.496</v>
      </c>
      <c r="K18" s="141">
        <v>85052.482999999993</v>
      </c>
      <c r="L18" s="199">
        <v>0.14000000000000001</v>
      </c>
      <c r="M18" s="129">
        <v>10</v>
      </c>
      <c r="N18" s="197">
        <v>192.39599999999999</v>
      </c>
      <c r="O18" s="200">
        <v>1923.9599999999998</v>
      </c>
      <c r="P18" s="201">
        <v>487</v>
      </c>
      <c r="Q18" s="202">
        <v>0.76900000000000002</v>
      </c>
      <c r="R18" s="202">
        <v>2.7410000000000001</v>
      </c>
      <c r="S18" s="200">
        <v>2569.1120000000001</v>
      </c>
      <c r="T18" s="198">
        <v>37608.1</v>
      </c>
      <c r="U18" s="203">
        <v>67</v>
      </c>
      <c r="V18" s="135">
        <v>199.86199999999999</v>
      </c>
      <c r="W18" s="198">
        <v>13390.8</v>
      </c>
      <c r="X18" s="129">
        <v>377</v>
      </c>
      <c r="Y18" s="135">
        <v>27.488</v>
      </c>
      <c r="Z18" s="198">
        <v>10363</v>
      </c>
      <c r="AA18" s="127">
        <v>0.86899999999999999</v>
      </c>
      <c r="AB18" s="204">
        <v>8369</v>
      </c>
      <c r="AC18" s="147">
        <v>0.35</v>
      </c>
      <c r="AD18" s="198">
        <v>16791.7</v>
      </c>
      <c r="AE18" s="129">
        <v>650</v>
      </c>
      <c r="AF18" s="135">
        <v>0.32200000000000001</v>
      </c>
      <c r="AG18" s="198">
        <v>209.3</v>
      </c>
      <c r="AH18" s="135">
        <v>1.538</v>
      </c>
      <c r="AI18" s="198">
        <v>25830.7</v>
      </c>
      <c r="AJ18" s="136">
        <v>4.7999999999999996E-3</v>
      </c>
      <c r="AK18" s="127"/>
      <c r="AL18" s="198">
        <v>80.599999999999994</v>
      </c>
      <c r="AM18" s="129"/>
      <c r="AN18" s="129">
        <v>250</v>
      </c>
      <c r="AO18" s="135">
        <v>23.927</v>
      </c>
      <c r="AP18" s="141">
        <v>0.1</v>
      </c>
      <c r="AQ18" s="198">
        <v>6579.9250000000002</v>
      </c>
      <c r="AR18" s="137">
        <v>1.65E-3</v>
      </c>
      <c r="AS18" s="198">
        <v>27.7</v>
      </c>
      <c r="AT18" s="209">
        <v>7.6E-3</v>
      </c>
      <c r="AU18" s="198">
        <v>127.6</v>
      </c>
      <c r="AV18" s="209">
        <v>2.639E-2</v>
      </c>
      <c r="AW18" s="198">
        <v>443.2</v>
      </c>
      <c r="AX18" s="129">
        <v>40</v>
      </c>
      <c r="AY18" s="141">
        <v>1</v>
      </c>
      <c r="AZ18" s="198">
        <v>40</v>
      </c>
      <c r="BA18" s="210">
        <v>2E-3</v>
      </c>
      <c r="BB18" s="198">
        <v>33.6</v>
      </c>
      <c r="BC18" s="139">
        <v>6.2799999999999995E-2</v>
      </c>
      <c r="BD18" s="198">
        <v>1054.7</v>
      </c>
      <c r="BE18" s="136">
        <v>2.7000000000000001E-3</v>
      </c>
      <c r="BF18" s="198">
        <v>45.3</v>
      </c>
      <c r="BG18" s="129">
        <v>5</v>
      </c>
      <c r="BH18" s="127">
        <v>566.32399999999996</v>
      </c>
      <c r="BI18" s="198">
        <v>2831.62</v>
      </c>
      <c r="BJ18" s="127">
        <v>3384.9879999999998</v>
      </c>
      <c r="BK18" s="212">
        <v>3384.9879999999998</v>
      </c>
      <c r="BL18" s="135">
        <v>2E-3</v>
      </c>
      <c r="BM18" s="198">
        <v>33.6</v>
      </c>
      <c r="BN18" s="257">
        <v>166.4</v>
      </c>
      <c r="BO18" s="186">
        <v>8.6999999999999993</v>
      </c>
      <c r="BP18" s="198">
        <v>1447.7</v>
      </c>
      <c r="BQ18" s="198">
        <v>126599.73300000001</v>
      </c>
      <c r="BR18" s="233">
        <v>7.5379418279249784</v>
      </c>
      <c r="BS18" s="234">
        <v>1.09663</v>
      </c>
    </row>
    <row r="19" spans="1:71" s="235" customFormat="1" ht="18" customHeight="1" x14ac:dyDescent="0.25">
      <c r="A19" s="230">
        <v>11</v>
      </c>
      <c r="B19" s="231" t="s">
        <v>176</v>
      </c>
      <c r="C19" s="232">
        <v>57414</v>
      </c>
      <c r="D19" s="129">
        <v>2589</v>
      </c>
      <c r="E19" s="197">
        <v>13.496</v>
      </c>
      <c r="F19" s="198">
        <v>34941.1</v>
      </c>
      <c r="G19" s="129">
        <v>6287</v>
      </c>
      <c r="H19" s="127">
        <v>9.64</v>
      </c>
      <c r="I19" s="129">
        <v>85</v>
      </c>
      <c r="J19" s="197">
        <v>13.496</v>
      </c>
      <c r="K19" s="141">
        <v>221370.31200000001</v>
      </c>
      <c r="L19" s="199">
        <v>0.14000000000000001</v>
      </c>
      <c r="M19" s="129">
        <v>7</v>
      </c>
      <c r="N19" s="197">
        <v>192.39599999999999</v>
      </c>
      <c r="O19" s="200">
        <v>1346.7719999999999</v>
      </c>
      <c r="P19" s="201">
        <v>2611</v>
      </c>
      <c r="Q19" s="202">
        <v>0.76900000000000002</v>
      </c>
      <c r="R19" s="202">
        <v>2.7410000000000001</v>
      </c>
      <c r="S19" s="200">
        <v>11991.454000000002</v>
      </c>
      <c r="T19" s="198">
        <v>114729.4</v>
      </c>
      <c r="U19" s="203">
        <v>199</v>
      </c>
      <c r="V19" s="135">
        <v>199.86199999999999</v>
      </c>
      <c r="W19" s="198">
        <v>39772.5</v>
      </c>
      <c r="X19" s="129">
        <v>1208</v>
      </c>
      <c r="Y19" s="135">
        <v>27.488</v>
      </c>
      <c r="Z19" s="198">
        <v>33205.5</v>
      </c>
      <c r="AA19" s="127">
        <v>0.60099999999999998</v>
      </c>
      <c r="AB19" s="204">
        <v>26400</v>
      </c>
      <c r="AC19" s="218">
        <v>0.25</v>
      </c>
      <c r="AD19" s="198">
        <v>39455.800000000003</v>
      </c>
      <c r="AE19" s="129">
        <v>2100</v>
      </c>
      <c r="AF19" s="135">
        <v>0.32200000000000001</v>
      </c>
      <c r="AG19" s="198">
        <v>676.2</v>
      </c>
      <c r="AH19" s="135">
        <v>1.538</v>
      </c>
      <c r="AI19" s="198">
        <v>88302.7</v>
      </c>
      <c r="AJ19" s="136">
        <v>4.7999999999999996E-3</v>
      </c>
      <c r="AK19" s="127">
        <v>0.35399999999999998</v>
      </c>
      <c r="AL19" s="198">
        <v>20600.099999999999</v>
      </c>
      <c r="AM19" s="129">
        <v>663</v>
      </c>
      <c r="AN19" s="129">
        <v>305</v>
      </c>
      <c r="AO19" s="135">
        <v>23.927</v>
      </c>
      <c r="AP19" s="141">
        <v>0.1</v>
      </c>
      <c r="AQ19" s="198">
        <v>23891.109499999999</v>
      </c>
      <c r="AR19" s="137">
        <v>1.65E-3</v>
      </c>
      <c r="AS19" s="198">
        <v>94.7</v>
      </c>
      <c r="AT19" s="209">
        <v>7.6E-3</v>
      </c>
      <c r="AU19" s="198">
        <v>436.3</v>
      </c>
      <c r="AV19" s="209">
        <v>2.639E-2</v>
      </c>
      <c r="AW19" s="198">
        <v>1515.2</v>
      </c>
      <c r="AX19" s="129">
        <v>78</v>
      </c>
      <c r="AY19" s="141">
        <v>1</v>
      </c>
      <c r="AZ19" s="198">
        <v>78</v>
      </c>
      <c r="BA19" s="210">
        <v>2E-3</v>
      </c>
      <c r="BB19" s="198">
        <v>114.8</v>
      </c>
      <c r="BC19" s="139">
        <v>6.2799999999999995E-2</v>
      </c>
      <c r="BD19" s="198">
        <v>3605.6</v>
      </c>
      <c r="BE19" s="136">
        <v>2.7000000000000001E-3</v>
      </c>
      <c r="BF19" s="198">
        <v>155</v>
      </c>
      <c r="BG19" s="129">
        <v>11</v>
      </c>
      <c r="BH19" s="127">
        <v>451.34100000000001</v>
      </c>
      <c r="BI19" s="198">
        <v>4964.7510000000002</v>
      </c>
      <c r="BJ19" s="127">
        <v>3384.9879999999998</v>
      </c>
      <c r="BK19" s="212">
        <v>3384.9879999999998</v>
      </c>
      <c r="BL19" s="135">
        <v>2E-3</v>
      </c>
      <c r="BM19" s="198">
        <v>114.8</v>
      </c>
      <c r="BN19" s="257">
        <v>420.3</v>
      </c>
      <c r="BO19" s="186">
        <v>8.6999999999999993</v>
      </c>
      <c r="BP19" s="198">
        <v>3656.6</v>
      </c>
      <c r="BQ19" s="198">
        <v>413695.14849999995</v>
      </c>
      <c r="BR19" s="233">
        <v>7.2054751193088782</v>
      </c>
      <c r="BS19" s="234">
        <v>1.04826</v>
      </c>
    </row>
    <row r="20" spans="1:71" s="235" customFormat="1" ht="18" customHeight="1" x14ac:dyDescent="0.25">
      <c r="A20" s="230">
        <v>12</v>
      </c>
      <c r="B20" s="231" t="s">
        <v>177</v>
      </c>
      <c r="C20" s="232">
        <v>6785</v>
      </c>
      <c r="D20" s="129">
        <v>110</v>
      </c>
      <c r="E20" s="197">
        <v>13.496</v>
      </c>
      <c r="F20" s="198">
        <v>1484.6</v>
      </c>
      <c r="G20" s="129">
        <v>533</v>
      </c>
      <c r="H20" s="127">
        <v>9.64</v>
      </c>
      <c r="I20" s="129">
        <v>78</v>
      </c>
      <c r="J20" s="197">
        <v>13.496</v>
      </c>
      <c r="K20" s="141">
        <v>47527.828999999998</v>
      </c>
      <c r="L20" s="199">
        <v>0.14000000000000001</v>
      </c>
      <c r="M20" s="129">
        <v>5</v>
      </c>
      <c r="N20" s="197">
        <v>192.39599999999999</v>
      </c>
      <c r="O20" s="200">
        <v>961.9799999999999</v>
      </c>
      <c r="P20" s="201">
        <v>220</v>
      </c>
      <c r="Q20" s="202">
        <v>0.76900000000000002</v>
      </c>
      <c r="R20" s="202">
        <v>2.7410000000000001</v>
      </c>
      <c r="S20" s="200">
        <v>1012.8969999999999</v>
      </c>
      <c r="T20" s="198">
        <v>15686.3</v>
      </c>
      <c r="U20" s="203">
        <v>41.5</v>
      </c>
      <c r="V20" s="135">
        <v>199.86199999999999</v>
      </c>
      <c r="W20" s="198">
        <v>8294.2999999999993</v>
      </c>
      <c r="X20" s="129">
        <v>67</v>
      </c>
      <c r="Y20" s="135">
        <v>27.488</v>
      </c>
      <c r="Z20" s="198">
        <v>1841.7</v>
      </c>
      <c r="AA20" s="135">
        <v>1.171</v>
      </c>
      <c r="AB20" s="204">
        <v>4297</v>
      </c>
      <c r="AC20" s="147">
        <v>0.46899999999999997</v>
      </c>
      <c r="AD20" s="198">
        <v>9456.7000000000007</v>
      </c>
      <c r="AE20" s="129">
        <v>200</v>
      </c>
      <c r="AF20" s="135">
        <v>0.32200000000000001</v>
      </c>
      <c r="AG20" s="198">
        <v>64.400000000000006</v>
      </c>
      <c r="AH20" s="135">
        <v>1.538</v>
      </c>
      <c r="AI20" s="198">
        <v>10435.299999999999</v>
      </c>
      <c r="AJ20" s="136">
        <v>4.7999999999999996E-3</v>
      </c>
      <c r="AK20" s="127"/>
      <c r="AL20" s="198">
        <v>32.6</v>
      </c>
      <c r="AM20" s="129">
        <v>101</v>
      </c>
      <c r="AN20" s="129"/>
      <c r="AO20" s="135">
        <v>23.927</v>
      </c>
      <c r="AP20" s="141">
        <v>0.1</v>
      </c>
      <c r="AQ20" s="198">
        <v>2416.627</v>
      </c>
      <c r="AR20" s="137">
        <v>1.65E-3</v>
      </c>
      <c r="AS20" s="198">
        <v>11.2</v>
      </c>
      <c r="AT20" s="209">
        <v>7.6E-3</v>
      </c>
      <c r="AU20" s="198">
        <v>51.6</v>
      </c>
      <c r="AV20" s="209">
        <v>2.639E-2</v>
      </c>
      <c r="AW20" s="198">
        <v>179.1</v>
      </c>
      <c r="AX20" s="129">
        <v>30</v>
      </c>
      <c r="AY20" s="141">
        <v>1</v>
      </c>
      <c r="AZ20" s="198">
        <v>30</v>
      </c>
      <c r="BA20" s="210">
        <v>2E-3</v>
      </c>
      <c r="BB20" s="198">
        <v>13.6</v>
      </c>
      <c r="BC20" s="139">
        <v>6.2799999999999995E-2</v>
      </c>
      <c r="BD20" s="198">
        <v>426.1</v>
      </c>
      <c r="BE20" s="136">
        <v>2.7000000000000001E-3</v>
      </c>
      <c r="BF20" s="198">
        <v>18.3</v>
      </c>
      <c r="BG20" s="129">
        <v>5</v>
      </c>
      <c r="BH20" s="127">
        <v>566.32399999999996</v>
      </c>
      <c r="BI20" s="198">
        <v>2831.62</v>
      </c>
      <c r="BJ20" s="127">
        <v>3384.9879999999998</v>
      </c>
      <c r="BK20" s="212">
        <v>3384.9879999999998</v>
      </c>
      <c r="BL20" s="135">
        <v>2E-3</v>
      </c>
      <c r="BM20" s="198">
        <v>13.6</v>
      </c>
      <c r="BN20" s="257">
        <v>39</v>
      </c>
      <c r="BO20" s="186">
        <v>8.6999999999999993</v>
      </c>
      <c r="BP20" s="198">
        <v>339.3</v>
      </c>
      <c r="BQ20" s="198">
        <v>57011.934999999998</v>
      </c>
      <c r="BR20" s="233">
        <v>8.4026433308769342</v>
      </c>
      <c r="BS20" s="234">
        <v>1.2224299999999999</v>
      </c>
    </row>
    <row r="21" spans="1:71" s="235" customFormat="1" ht="18" customHeight="1" x14ac:dyDescent="0.25">
      <c r="A21" s="230">
        <v>13</v>
      </c>
      <c r="B21" s="231" t="s">
        <v>212</v>
      </c>
      <c r="C21" s="232">
        <v>33350</v>
      </c>
      <c r="D21" s="129">
        <v>1100</v>
      </c>
      <c r="E21" s="197">
        <v>13.496</v>
      </c>
      <c r="F21" s="198">
        <v>14845.6</v>
      </c>
      <c r="G21" s="129">
        <v>3319</v>
      </c>
      <c r="H21" s="127">
        <v>9.64</v>
      </c>
      <c r="I21" s="129">
        <v>205</v>
      </c>
      <c r="J21" s="197">
        <v>13.496</v>
      </c>
      <c r="K21" s="141">
        <v>141837.56400000001</v>
      </c>
      <c r="L21" s="199">
        <v>0.16</v>
      </c>
      <c r="M21" s="129">
        <v>7</v>
      </c>
      <c r="N21" s="197">
        <v>192.39599999999999</v>
      </c>
      <c r="O21" s="200">
        <v>1346.7719999999999</v>
      </c>
      <c r="P21" s="201">
        <v>1205</v>
      </c>
      <c r="Q21" s="202">
        <v>0.76900000000000002</v>
      </c>
      <c r="R21" s="202">
        <v>2.7410000000000001</v>
      </c>
      <c r="S21" s="200">
        <v>5855.2160000000003</v>
      </c>
      <c r="T21" s="198">
        <v>70219.7</v>
      </c>
      <c r="U21" s="203">
        <v>54.15</v>
      </c>
      <c r="V21" s="135">
        <v>199.86199999999999</v>
      </c>
      <c r="W21" s="198">
        <v>10822.5</v>
      </c>
      <c r="X21" s="129">
        <v>176</v>
      </c>
      <c r="Y21" s="135">
        <v>27.488</v>
      </c>
      <c r="Z21" s="198">
        <v>4837.8999999999996</v>
      </c>
      <c r="AA21" s="127">
        <v>0.55700000000000005</v>
      </c>
      <c r="AB21" s="204"/>
      <c r="AC21" s="218"/>
      <c r="AD21" s="198">
        <v>18576</v>
      </c>
      <c r="AE21" s="129">
        <v>1200</v>
      </c>
      <c r="AF21" s="135">
        <v>0.32200000000000001</v>
      </c>
      <c r="AG21" s="198">
        <v>386.4</v>
      </c>
      <c r="AH21" s="135">
        <v>1.538</v>
      </c>
      <c r="AI21" s="198">
        <v>51292.3</v>
      </c>
      <c r="AJ21" s="136">
        <v>1.5800000000000002E-2</v>
      </c>
      <c r="AK21" s="127">
        <v>0.39900000000000002</v>
      </c>
      <c r="AL21" s="198">
        <v>13833.6</v>
      </c>
      <c r="AM21" s="129">
        <v>365</v>
      </c>
      <c r="AN21" s="129"/>
      <c r="AO21" s="135">
        <v>29.132999999999999</v>
      </c>
      <c r="AP21" s="141">
        <v>0.1</v>
      </c>
      <c r="AQ21" s="198">
        <v>10633.545</v>
      </c>
      <c r="AR21" s="137">
        <v>3.15E-3</v>
      </c>
      <c r="AS21" s="198">
        <v>105.1</v>
      </c>
      <c r="AT21" s="209">
        <v>7.6E-3</v>
      </c>
      <c r="AU21" s="198">
        <v>253.5</v>
      </c>
      <c r="AV21" s="209">
        <v>2.639E-2</v>
      </c>
      <c r="AW21" s="198">
        <v>880.1</v>
      </c>
      <c r="AX21" s="129">
        <v>58</v>
      </c>
      <c r="AY21" s="141">
        <v>1</v>
      </c>
      <c r="AZ21" s="198">
        <v>58</v>
      </c>
      <c r="BA21" s="210">
        <v>2E-3</v>
      </c>
      <c r="BB21" s="198">
        <v>66.7</v>
      </c>
      <c r="BC21" s="139">
        <v>5.1700000000000003E-2</v>
      </c>
      <c r="BD21" s="198">
        <v>1724.2</v>
      </c>
      <c r="BE21" s="136">
        <v>1.5E-3</v>
      </c>
      <c r="BF21" s="198">
        <v>50</v>
      </c>
      <c r="BG21" s="129">
        <v>7</v>
      </c>
      <c r="BH21" s="135">
        <v>498.62299999999999</v>
      </c>
      <c r="BI21" s="198">
        <v>3490.3609999999999</v>
      </c>
      <c r="BJ21" s="127">
        <v>3384.9879999999998</v>
      </c>
      <c r="BK21" s="212">
        <v>3384.9879999999998</v>
      </c>
      <c r="BL21" s="135">
        <v>3.0000000000000001E-3</v>
      </c>
      <c r="BM21" s="198">
        <v>100.1</v>
      </c>
      <c r="BN21" s="257">
        <v>563.29999999999995</v>
      </c>
      <c r="BO21" s="186">
        <v>8.1999999999999993</v>
      </c>
      <c r="BP21" s="198">
        <v>4619.1000000000004</v>
      </c>
      <c r="BQ21" s="198">
        <v>210179.69400000008</v>
      </c>
      <c r="BR21" s="233">
        <v>6.3022397001499275</v>
      </c>
      <c r="BS21" s="234">
        <v>0.91686000000000001</v>
      </c>
    </row>
    <row r="22" spans="1:71" s="235" customFormat="1" ht="18" customHeight="1" x14ac:dyDescent="0.25">
      <c r="A22" s="230">
        <v>14</v>
      </c>
      <c r="B22" s="231" t="s">
        <v>178</v>
      </c>
      <c r="C22" s="232">
        <v>12064</v>
      </c>
      <c r="D22" s="129">
        <v>391</v>
      </c>
      <c r="E22" s="197">
        <v>13.496</v>
      </c>
      <c r="F22" s="198">
        <v>5276.9</v>
      </c>
      <c r="G22" s="129">
        <v>1111</v>
      </c>
      <c r="H22" s="127">
        <v>9.64</v>
      </c>
      <c r="I22" s="129">
        <v>84</v>
      </c>
      <c r="J22" s="197">
        <v>13.496</v>
      </c>
      <c r="K22" s="141">
        <v>58581.758999999998</v>
      </c>
      <c r="L22" s="199">
        <v>0.14000000000000001</v>
      </c>
      <c r="M22" s="129">
        <v>5</v>
      </c>
      <c r="N22" s="197">
        <v>192.39599999999999</v>
      </c>
      <c r="O22" s="200">
        <v>961.9799999999999</v>
      </c>
      <c r="P22" s="201">
        <v>925</v>
      </c>
      <c r="Q22" s="202">
        <v>0.76900000000000002</v>
      </c>
      <c r="R22" s="202">
        <v>2.7410000000000001</v>
      </c>
      <c r="S22" s="200">
        <v>3389.7840000000001</v>
      </c>
      <c r="T22" s="198">
        <v>26055</v>
      </c>
      <c r="U22" s="203">
        <v>24.25</v>
      </c>
      <c r="V22" s="135">
        <v>199.86199999999999</v>
      </c>
      <c r="W22" s="198">
        <v>4846.7</v>
      </c>
      <c r="X22" s="129">
        <v>170</v>
      </c>
      <c r="Y22" s="135">
        <v>27.488</v>
      </c>
      <c r="Z22" s="198">
        <v>4673</v>
      </c>
      <c r="AA22" s="127">
        <v>0.86899999999999999</v>
      </c>
      <c r="AB22" s="204">
        <v>5423</v>
      </c>
      <c r="AC22" s="147">
        <v>0.35</v>
      </c>
      <c r="AD22" s="198">
        <v>11907.2</v>
      </c>
      <c r="AE22" s="129">
        <v>300</v>
      </c>
      <c r="AF22" s="135">
        <v>0.32200000000000001</v>
      </c>
      <c r="AG22" s="198">
        <v>96.6</v>
      </c>
      <c r="AH22" s="135">
        <v>1.538</v>
      </c>
      <c r="AI22" s="198">
        <v>18554.400000000001</v>
      </c>
      <c r="AJ22" s="136">
        <v>4.7999999999999996E-3</v>
      </c>
      <c r="AK22" s="127"/>
      <c r="AL22" s="198">
        <v>57.9</v>
      </c>
      <c r="AM22" s="129">
        <v>140</v>
      </c>
      <c r="AN22" s="129"/>
      <c r="AO22" s="135">
        <v>23.927</v>
      </c>
      <c r="AP22" s="141">
        <v>0.1</v>
      </c>
      <c r="AQ22" s="198">
        <v>3349.7799999999997</v>
      </c>
      <c r="AR22" s="137">
        <v>1.65E-3</v>
      </c>
      <c r="AS22" s="198">
        <v>19.899999999999999</v>
      </c>
      <c r="AT22" s="209">
        <v>7.6E-3</v>
      </c>
      <c r="AU22" s="198">
        <v>91.7</v>
      </c>
      <c r="AV22" s="209">
        <v>2.639E-2</v>
      </c>
      <c r="AW22" s="198">
        <v>318.39999999999998</v>
      </c>
      <c r="AX22" s="129">
        <v>40</v>
      </c>
      <c r="AY22" s="141">
        <v>1</v>
      </c>
      <c r="AZ22" s="198">
        <v>40</v>
      </c>
      <c r="BA22" s="210">
        <v>2E-3</v>
      </c>
      <c r="BB22" s="198">
        <v>24.1</v>
      </c>
      <c r="BC22" s="139">
        <v>6.2799999999999995E-2</v>
      </c>
      <c r="BD22" s="198">
        <v>757.6</v>
      </c>
      <c r="BE22" s="136">
        <v>2.7000000000000001E-3</v>
      </c>
      <c r="BF22" s="198">
        <v>32.6</v>
      </c>
      <c r="BG22" s="129">
        <v>5</v>
      </c>
      <c r="BH22" s="127">
        <v>566.32399999999996</v>
      </c>
      <c r="BI22" s="198">
        <v>2831.62</v>
      </c>
      <c r="BJ22" s="127">
        <v>3384.9879999999998</v>
      </c>
      <c r="BK22" s="212">
        <v>3384.9879999999998</v>
      </c>
      <c r="BL22" s="135">
        <v>2E-3</v>
      </c>
      <c r="BM22" s="198">
        <v>24.1</v>
      </c>
      <c r="BN22" s="257"/>
      <c r="BO22" s="186"/>
      <c r="BP22" s="198">
        <v>0</v>
      </c>
      <c r="BQ22" s="198">
        <v>82342.487999999998</v>
      </c>
      <c r="BR22" s="233">
        <v>6.82547148541114</v>
      </c>
      <c r="BS22" s="234">
        <v>0.99297999999999997</v>
      </c>
    </row>
    <row r="23" spans="1:71" s="235" customFormat="1" ht="18" customHeight="1" x14ac:dyDescent="0.25">
      <c r="A23" s="230">
        <v>15</v>
      </c>
      <c r="B23" s="231" t="s">
        <v>179</v>
      </c>
      <c r="C23" s="232">
        <v>31558</v>
      </c>
      <c r="D23" s="129">
        <v>1181</v>
      </c>
      <c r="E23" s="197">
        <v>13.496</v>
      </c>
      <c r="F23" s="198">
        <v>15938.8</v>
      </c>
      <c r="G23" s="129">
        <v>3245</v>
      </c>
      <c r="H23" s="127">
        <v>9.64</v>
      </c>
      <c r="I23" s="129">
        <v>107</v>
      </c>
      <c r="J23" s="197">
        <v>13.496</v>
      </c>
      <c r="K23" s="141">
        <v>129156.95299999999</v>
      </c>
      <c r="L23" s="199">
        <v>0.14000000000000001</v>
      </c>
      <c r="M23" s="129">
        <v>11</v>
      </c>
      <c r="N23" s="197">
        <v>192.39599999999999</v>
      </c>
      <c r="O23" s="200">
        <v>2116.3559999999998</v>
      </c>
      <c r="P23" s="201">
        <v>1190</v>
      </c>
      <c r="Q23" s="202">
        <v>0.76900000000000002</v>
      </c>
      <c r="R23" s="202">
        <v>2.7410000000000001</v>
      </c>
      <c r="S23" s="200">
        <v>5757.1949999999997</v>
      </c>
      <c r="T23" s="198">
        <v>63263</v>
      </c>
      <c r="U23" s="203">
        <v>74.8</v>
      </c>
      <c r="V23" s="135">
        <v>199.86199999999999</v>
      </c>
      <c r="W23" s="198">
        <v>14949.7</v>
      </c>
      <c r="X23" s="129">
        <v>378</v>
      </c>
      <c r="Y23" s="135">
        <v>27.488</v>
      </c>
      <c r="Z23" s="198">
        <v>10390.5</v>
      </c>
      <c r="AA23" s="127">
        <v>0.60099999999999998</v>
      </c>
      <c r="AB23" s="204">
        <v>23523</v>
      </c>
      <c r="AC23" s="218">
        <v>0.25</v>
      </c>
      <c r="AD23" s="198">
        <v>23376.9</v>
      </c>
      <c r="AE23" s="129">
        <v>1040</v>
      </c>
      <c r="AF23" s="135">
        <v>0.32200000000000001</v>
      </c>
      <c r="AG23" s="198">
        <v>334.9</v>
      </c>
      <c r="AH23" s="135">
        <v>1.538</v>
      </c>
      <c r="AI23" s="198">
        <v>48536.2</v>
      </c>
      <c r="AJ23" s="136">
        <v>4.7999999999999996E-3</v>
      </c>
      <c r="AK23" s="127">
        <v>0.184</v>
      </c>
      <c r="AL23" s="198">
        <v>5958.2</v>
      </c>
      <c r="AM23" s="129">
        <v>700</v>
      </c>
      <c r="AN23" s="129"/>
      <c r="AO23" s="135">
        <v>23.927</v>
      </c>
      <c r="AP23" s="141">
        <v>0.1</v>
      </c>
      <c r="AQ23" s="198">
        <v>16748.900000000001</v>
      </c>
      <c r="AR23" s="137">
        <v>1.65E-3</v>
      </c>
      <c r="AS23" s="198">
        <v>52.1</v>
      </c>
      <c r="AT23" s="209">
        <v>7.6E-3</v>
      </c>
      <c r="AU23" s="198">
        <v>239.8</v>
      </c>
      <c r="AV23" s="209">
        <v>2.639E-2</v>
      </c>
      <c r="AW23" s="198">
        <v>832.8</v>
      </c>
      <c r="AX23" s="129">
        <v>56</v>
      </c>
      <c r="AY23" s="141">
        <v>1</v>
      </c>
      <c r="AZ23" s="198">
        <v>56</v>
      </c>
      <c r="BA23" s="210">
        <v>2E-3</v>
      </c>
      <c r="BB23" s="198">
        <v>63.1</v>
      </c>
      <c r="BC23" s="139">
        <v>6.2799999999999995E-2</v>
      </c>
      <c r="BD23" s="198">
        <v>1981.8</v>
      </c>
      <c r="BE23" s="136">
        <v>2.7000000000000001E-3</v>
      </c>
      <c r="BF23" s="198">
        <v>85.2</v>
      </c>
      <c r="BG23" s="129">
        <v>6</v>
      </c>
      <c r="BH23" s="135">
        <v>520.11599999999999</v>
      </c>
      <c r="BI23" s="198">
        <v>3120.6959999999999</v>
      </c>
      <c r="BJ23" s="127">
        <v>3384.9879999999998</v>
      </c>
      <c r="BK23" s="212">
        <v>3384.9879999999998</v>
      </c>
      <c r="BL23" s="135">
        <v>2E-3</v>
      </c>
      <c r="BM23" s="198">
        <v>63.1</v>
      </c>
      <c r="BN23" s="257">
        <v>409.37</v>
      </c>
      <c r="BO23" s="186">
        <v>8.6999999999999993</v>
      </c>
      <c r="BP23" s="198">
        <v>3561.5</v>
      </c>
      <c r="BQ23" s="198">
        <v>212938.18400000001</v>
      </c>
      <c r="BR23" s="233">
        <v>6.7475183471702902</v>
      </c>
      <c r="BS23" s="234">
        <v>0.98163999999999996</v>
      </c>
    </row>
    <row r="24" spans="1:71" s="235" customFormat="1" ht="18" customHeight="1" x14ac:dyDescent="0.25">
      <c r="A24" s="230">
        <v>16</v>
      </c>
      <c r="B24" s="231" t="s">
        <v>180</v>
      </c>
      <c r="C24" s="232">
        <v>17874</v>
      </c>
      <c r="D24" s="129">
        <v>471</v>
      </c>
      <c r="E24" s="197">
        <v>13.496</v>
      </c>
      <c r="F24" s="198">
        <v>6356.6</v>
      </c>
      <c r="G24" s="129">
        <v>1568</v>
      </c>
      <c r="H24" s="127">
        <v>9.64</v>
      </c>
      <c r="I24" s="129">
        <v>16</v>
      </c>
      <c r="J24" s="197">
        <v>13.496</v>
      </c>
      <c r="K24" s="141">
        <v>60671.947999999997</v>
      </c>
      <c r="L24" s="199">
        <v>0.14000000000000001</v>
      </c>
      <c r="M24" s="129">
        <v>10</v>
      </c>
      <c r="N24" s="197">
        <v>192.39599999999999</v>
      </c>
      <c r="O24" s="200">
        <v>1923.9599999999998</v>
      </c>
      <c r="P24" s="201">
        <v>904</v>
      </c>
      <c r="Q24" s="202">
        <v>0.76900000000000002</v>
      </c>
      <c r="R24" s="202">
        <v>2.7410000000000001</v>
      </c>
      <c r="S24" s="200">
        <v>3683.6559999999999</v>
      </c>
      <c r="T24" s="198">
        <v>31579.5</v>
      </c>
      <c r="U24" s="203">
        <v>44.75</v>
      </c>
      <c r="V24" s="135">
        <v>199.86199999999999</v>
      </c>
      <c r="W24" s="198">
        <v>8943.7999999999993</v>
      </c>
      <c r="X24" s="129">
        <v>410</v>
      </c>
      <c r="Y24" s="135">
        <v>27.488</v>
      </c>
      <c r="Z24" s="198">
        <v>11270.1</v>
      </c>
      <c r="AA24" s="127">
        <v>0.86899999999999999</v>
      </c>
      <c r="AB24" s="204">
        <v>12409</v>
      </c>
      <c r="AC24" s="218">
        <v>0.25</v>
      </c>
      <c r="AD24" s="198">
        <v>17859.2</v>
      </c>
      <c r="AE24" s="129">
        <v>355</v>
      </c>
      <c r="AF24" s="135">
        <v>0.32200000000000001</v>
      </c>
      <c r="AG24" s="198">
        <v>114.3</v>
      </c>
      <c r="AH24" s="135">
        <v>1.538</v>
      </c>
      <c r="AI24" s="198">
        <v>27490.2</v>
      </c>
      <c r="AJ24" s="136">
        <v>4.7999999999999996E-3</v>
      </c>
      <c r="AK24" s="127"/>
      <c r="AL24" s="198">
        <v>85.8</v>
      </c>
      <c r="AM24" s="129">
        <v>228</v>
      </c>
      <c r="AN24" s="129"/>
      <c r="AO24" s="135">
        <v>23.927</v>
      </c>
      <c r="AP24" s="141">
        <v>0.1</v>
      </c>
      <c r="AQ24" s="198">
        <v>5455.3559999999998</v>
      </c>
      <c r="AR24" s="137">
        <v>1.65E-3</v>
      </c>
      <c r="AS24" s="198">
        <v>29.5</v>
      </c>
      <c r="AT24" s="209">
        <v>7.6E-3</v>
      </c>
      <c r="AU24" s="198">
        <v>135.80000000000001</v>
      </c>
      <c r="AV24" s="209">
        <v>2.639E-2</v>
      </c>
      <c r="AW24" s="198">
        <v>471.7</v>
      </c>
      <c r="AX24" s="129">
        <v>35</v>
      </c>
      <c r="AY24" s="141">
        <v>1</v>
      </c>
      <c r="AZ24" s="198">
        <v>35</v>
      </c>
      <c r="BA24" s="210">
        <v>2E-3</v>
      </c>
      <c r="BB24" s="198">
        <v>35.700000000000003</v>
      </c>
      <c r="BC24" s="139">
        <v>6.2799999999999995E-2</v>
      </c>
      <c r="BD24" s="198">
        <v>1122.5</v>
      </c>
      <c r="BE24" s="136">
        <v>2.7000000000000001E-3</v>
      </c>
      <c r="BF24" s="198">
        <v>48.3</v>
      </c>
      <c r="BG24" s="129">
        <v>5</v>
      </c>
      <c r="BH24" s="127">
        <v>566.32399999999996</v>
      </c>
      <c r="BI24" s="198">
        <v>2831.62</v>
      </c>
      <c r="BJ24" s="127">
        <v>3384.9879999999998</v>
      </c>
      <c r="BK24" s="212">
        <v>3384.9879999999998</v>
      </c>
      <c r="BL24" s="135">
        <v>2E-3</v>
      </c>
      <c r="BM24" s="198">
        <v>35.700000000000003</v>
      </c>
      <c r="BN24" s="257">
        <v>247.1</v>
      </c>
      <c r="BO24" s="186">
        <v>8.6999999999999993</v>
      </c>
      <c r="BP24" s="198">
        <v>2149.8000000000002</v>
      </c>
      <c r="BQ24" s="198">
        <v>119435.46399999999</v>
      </c>
      <c r="BR24" s="233">
        <v>6.682078102271455</v>
      </c>
      <c r="BS24" s="234">
        <v>0.97211999999999998</v>
      </c>
    </row>
    <row r="25" spans="1:71" s="235" customFormat="1" ht="18" customHeight="1" x14ac:dyDescent="0.25">
      <c r="A25" s="230">
        <v>17</v>
      </c>
      <c r="B25" s="231" t="s">
        <v>181</v>
      </c>
      <c r="C25" s="232">
        <v>25371</v>
      </c>
      <c r="D25" s="129">
        <v>833</v>
      </c>
      <c r="E25" s="197">
        <v>13.496</v>
      </c>
      <c r="F25" s="198">
        <v>11242.2</v>
      </c>
      <c r="G25" s="129">
        <v>2669</v>
      </c>
      <c r="H25" s="127">
        <v>9.64</v>
      </c>
      <c r="I25" s="129">
        <v>155</v>
      </c>
      <c r="J25" s="197">
        <v>13.496</v>
      </c>
      <c r="K25" s="141">
        <v>132715.58900000001</v>
      </c>
      <c r="L25" s="199">
        <v>0.14000000000000001</v>
      </c>
      <c r="M25" s="129">
        <v>11</v>
      </c>
      <c r="N25" s="197">
        <v>192.39599999999999</v>
      </c>
      <c r="O25" s="200">
        <v>2116.3559999999998</v>
      </c>
      <c r="P25" s="201">
        <v>1585</v>
      </c>
      <c r="Q25" s="202">
        <v>0.76900000000000002</v>
      </c>
      <c r="R25" s="202">
        <v>2.7410000000000001</v>
      </c>
      <c r="S25" s="200">
        <v>6396.9460000000008</v>
      </c>
      <c r="T25" s="198">
        <v>58809.5</v>
      </c>
      <c r="U25" s="203">
        <v>87.5</v>
      </c>
      <c r="V25" s="135">
        <v>199.86199999999999</v>
      </c>
      <c r="W25" s="198">
        <v>17487.900000000001</v>
      </c>
      <c r="X25" s="129">
        <v>317</v>
      </c>
      <c r="Y25" s="135">
        <v>27.488</v>
      </c>
      <c r="Z25" s="198">
        <v>8713.7000000000007</v>
      </c>
      <c r="AA25" s="135">
        <v>0.73399999999999999</v>
      </c>
      <c r="AB25" s="204">
        <v>12743</v>
      </c>
      <c r="AC25" s="218">
        <v>0.25</v>
      </c>
      <c r="AD25" s="198">
        <v>21011.599999999999</v>
      </c>
      <c r="AE25" s="129">
        <v>650</v>
      </c>
      <c r="AF25" s="135">
        <v>0.32200000000000001</v>
      </c>
      <c r="AG25" s="198">
        <v>209.3</v>
      </c>
      <c r="AH25" s="135">
        <v>1.538</v>
      </c>
      <c r="AI25" s="198">
        <v>39020.6</v>
      </c>
      <c r="AJ25" s="136">
        <v>4.7999999999999996E-3</v>
      </c>
      <c r="AK25" s="127">
        <v>1.1859999999999999</v>
      </c>
      <c r="AL25" s="198">
        <v>30211.8</v>
      </c>
      <c r="AM25" s="129">
        <v>224</v>
      </c>
      <c r="AN25" s="129"/>
      <c r="AO25" s="135">
        <v>23.927</v>
      </c>
      <c r="AP25" s="141">
        <v>0.1</v>
      </c>
      <c r="AQ25" s="198">
        <v>5359.6480000000001</v>
      </c>
      <c r="AR25" s="137">
        <v>1.65E-3</v>
      </c>
      <c r="AS25" s="198">
        <v>41.9</v>
      </c>
      <c r="AT25" s="209">
        <v>7.6E-3</v>
      </c>
      <c r="AU25" s="198">
        <v>192.8</v>
      </c>
      <c r="AV25" s="209">
        <v>2.639E-2</v>
      </c>
      <c r="AW25" s="198">
        <v>669.5</v>
      </c>
      <c r="AX25" s="129">
        <v>88</v>
      </c>
      <c r="AY25" s="141">
        <v>1</v>
      </c>
      <c r="AZ25" s="198">
        <v>88</v>
      </c>
      <c r="BA25" s="210">
        <v>2E-3</v>
      </c>
      <c r="BB25" s="198">
        <v>50.7</v>
      </c>
      <c r="BC25" s="139">
        <v>6.2799999999999995E-2</v>
      </c>
      <c r="BD25" s="198">
        <v>1593.3</v>
      </c>
      <c r="BE25" s="136">
        <v>2.7000000000000001E-3</v>
      </c>
      <c r="BF25" s="198">
        <v>68.5</v>
      </c>
      <c r="BG25" s="129">
        <v>5</v>
      </c>
      <c r="BH25" s="127">
        <v>566.32399999999996</v>
      </c>
      <c r="BI25" s="198">
        <v>2831.62</v>
      </c>
      <c r="BJ25" s="127">
        <v>3384.9879999999998</v>
      </c>
      <c r="BK25" s="212">
        <v>3384.9879999999998</v>
      </c>
      <c r="BL25" s="135">
        <v>2E-3</v>
      </c>
      <c r="BM25" s="198">
        <v>50.7</v>
      </c>
      <c r="BN25" s="257">
        <v>546.5</v>
      </c>
      <c r="BO25" s="186">
        <v>8.6999999999999993</v>
      </c>
      <c r="BP25" s="198">
        <v>4754.6000000000004</v>
      </c>
      <c r="BQ25" s="198">
        <v>205792.85599999997</v>
      </c>
      <c r="BR25" s="233">
        <v>8.1113419258208186</v>
      </c>
      <c r="BS25" s="234">
        <v>1.18005</v>
      </c>
    </row>
    <row r="26" spans="1:71" s="235" customFormat="1" ht="18" customHeight="1" x14ac:dyDescent="0.25">
      <c r="A26" s="230">
        <v>18</v>
      </c>
      <c r="B26" s="231" t="s">
        <v>182</v>
      </c>
      <c r="C26" s="232">
        <v>17022</v>
      </c>
      <c r="D26" s="129">
        <v>19</v>
      </c>
      <c r="E26" s="197">
        <v>13.496</v>
      </c>
      <c r="F26" s="198">
        <v>256.39999999999998</v>
      </c>
      <c r="G26" s="129">
        <v>1577</v>
      </c>
      <c r="H26" s="127">
        <v>9.64</v>
      </c>
      <c r="I26" s="129">
        <v>527</v>
      </c>
      <c r="J26" s="197">
        <v>13.496</v>
      </c>
      <c r="K26" s="141">
        <v>112349.751</v>
      </c>
      <c r="L26" s="199">
        <v>0.14000000000000001</v>
      </c>
      <c r="M26" s="129">
        <v>8</v>
      </c>
      <c r="N26" s="197">
        <v>192.39599999999999</v>
      </c>
      <c r="O26" s="200">
        <v>1539.1679999999999</v>
      </c>
      <c r="P26" s="201">
        <v>894</v>
      </c>
      <c r="Q26" s="202">
        <v>0.76900000000000002</v>
      </c>
      <c r="R26" s="202">
        <v>2.7410000000000001</v>
      </c>
      <c r="S26" s="200">
        <v>3663.1670000000004</v>
      </c>
      <c r="T26" s="198">
        <v>46370</v>
      </c>
      <c r="U26" s="203">
        <v>86</v>
      </c>
      <c r="V26" s="135">
        <v>199.86199999999999</v>
      </c>
      <c r="W26" s="198">
        <v>17188.099999999999</v>
      </c>
      <c r="X26" s="129">
        <v>40</v>
      </c>
      <c r="Y26" s="135">
        <v>27.488</v>
      </c>
      <c r="Z26" s="198">
        <v>1099.5</v>
      </c>
      <c r="AA26" s="127">
        <v>0.86899999999999999</v>
      </c>
      <c r="AB26" s="204"/>
      <c r="AC26" s="218"/>
      <c r="AD26" s="198">
        <v>14792.1</v>
      </c>
      <c r="AE26" s="129">
        <v>420</v>
      </c>
      <c r="AF26" s="135">
        <v>0.32200000000000001</v>
      </c>
      <c r="AG26" s="198">
        <v>135.19999999999999</v>
      </c>
      <c r="AH26" s="135">
        <v>1.538</v>
      </c>
      <c r="AI26" s="198">
        <v>26179.8</v>
      </c>
      <c r="AJ26" s="136">
        <v>4.7999999999999996E-3</v>
      </c>
      <c r="AK26" s="127"/>
      <c r="AL26" s="198">
        <v>81.7</v>
      </c>
      <c r="AM26" s="129"/>
      <c r="AN26" s="129"/>
      <c r="AO26" s="135">
        <v>23.927</v>
      </c>
      <c r="AP26" s="141">
        <v>0.1</v>
      </c>
      <c r="AQ26" s="198">
        <v>0</v>
      </c>
      <c r="AR26" s="137">
        <v>1.65E-3</v>
      </c>
      <c r="AS26" s="198">
        <v>28.1</v>
      </c>
      <c r="AT26" s="209">
        <v>7.6E-3</v>
      </c>
      <c r="AU26" s="198">
        <v>129.4</v>
      </c>
      <c r="AV26" s="209">
        <v>2.639E-2</v>
      </c>
      <c r="AW26" s="198">
        <v>449.2</v>
      </c>
      <c r="AX26" s="129">
        <v>48</v>
      </c>
      <c r="AY26" s="141">
        <v>1</v>
      </c>
      <c r="AZ26" s="198">
        <v>48</v>
      </c>
      <c r="BA26" s="210">
        <v>2E-3</v>
      </c>
      <c r="BB26" s="198">
        <v>34</v>
      </c>
      <c r="BC26" s="139">
        <v>6.2799999999999995E-2</v>
      </c>
      <c r="BD26" s="198">
        <v>1069</v>
      </c>
      <c r="BE26" s="136">
        <v>2.7000000000000001E-3</v>
      </c>
      <c r="BF26" s="198">
        <v>46</v>
      </c>
      <c r="BG26" s="129">
        <v>5</v>
      </c>
      <c r="BH26" s="127">
        <v>566.32399999999996</v>
      </c>
      <c r="BI26" s="198">
        <v>2831.62</v>
      </c>
      <c r="BJ26" s="127">
        <v>3384.9879999999998</v>
      </c>
      <c r="BK26" s="212">
        <v>3384.9879999999998</v>
      </c>
      <c r="BL26" s="135">
        <v>2E-3</v>
      </c>
      <c r="BM26" s="198">
        <v>34</v>
      </c>
      <c r="BN26" s="257"/>
      <c r="BO26" s="186"/>
      <c r="BP26" s="198">
        <v>0</v>
      </c>
      <c r="BQ26" s="198">
        <v>114157.10799999999</v>
      </c>
      <c r="BR26" s="233">
        <v>6.7064450710844783</v>
      </c>
      <c r="BS26" s="234">
        <v>0.97565999999999997</v>
      </c>
    </row>
    <row r="27" spans="1:71" s="235" customFormat="1" ht="18" customHeight="1" x14ac:dyDescent="0.25">
      <c r="A27" s="230">
        <v>19</v>
      </c>
      <c r="B27" s="231" t="s">
        <v>183</v>
      </c>
      <c r="C27" s="232">
        <v>16253</v>
      </c>
      <c r="D27" s="129">
        <v>326</v>
      </c>
      <c r="E27" s="197">
        <v>13.496</v>
      </c>
      <c r="F27" s="198">
        <v>4399.7</v>
      </c>
      <c r="G27" s="129">
        <v>1412</v>
      </c>
      <c r="H27" s="127">
        <v>9.64</v>
      </c>
      <c r="I27" s="129">
        <v>12</v>
      </c>
      <c r="J27" s="197">
        <v>13.496</v>
      </c>
      <c r="K27" s="141">
        <v>88739.150999999998</v>
      </c>
      <c r="L27" s="199">
        <v>0.14000000000000001</v>
      </c>
      <c r="M27" s="129">
        <v>11</v>
      </c>
      <c r="N27" s="197">
        <v>192.39599999999999</v>
      </c>
      <c r="O27" s="200">
        <v>2116.3559999999998</v>
      </c>
      <c r="P27" s="201">
        <v>878</v>
      </c>
      <c r="Q27" s="202">
        <v>0.76900000000000002</v>
      </c>
      <c r="R27" s="202">
        <v>2.7410000000000001</v>
      </c>
      <c r="S27" s="200">
        <v>3492.4259999999999</v>
      </c>
      <c r="T27" s="198">
        <v>33734.199999999997</v>
      </c>
      <c r="U27" s="203">
        <v>162.35</v>
      </c>
      <c r="V27" s="135">
        <v>199.86199999999999</v>
      </c>
      <c r="W27" s="198">
        <v>32447.599999999999</v>
      </c>
      <c r="X27" s="129">
        <v>105</v>
      </c>
      <c r="Y27" s="135">
        <v>27.488</v>
      </c>
      <c r="Z27" s="198">
        <v>2886.2</v>
      </c>
      <c r="AA27" s="127">
        <v>0.86899999999999999</v>
      </c>
      <c r="AB27" s="204">
        <v>7714</v>
      </c>
      <c r="AC27" s="147">
        <v>0.35</v>
      </c>
      <c r="AD27" s="198">
        <v>16148.8</v>
      </c>
      <c r="AE27" s="129">
        <v>315</v>
      </c>
      <c r="AF27" s="135">
        <v>0.32200000000000001</v>
      </c>
      <c r="AG27" s="198">
        <v>101.4</v>
      </c>
      <c r="AH27" s="135">
        <v>1.538</v>
      </c>
      <c r="AI27" s="198">
        <v>24997.1</v>
      </c>
      <c r="AJ27" s="136">
        <v>4.7999999999999996E-3</v>
      </c>
      <c r="AK27" s="127">
        <v>0.51</v>
      </c>
      <c r="AL27" s="198">
        <v>8367</v>
      </c>
      <c r="AM27" s="129">
        <v>189</v>
      </c>
      <c r="AN27" s="129"/>
      <c r="AO27" s="135">
        <v>23.927</v>
      </c>
      <c r="AP27" s="141">
        <v>0.1</v>
      </c>
      <c r="AQ27" s="198">
        <v>4522.2029999999995</v>
      </c>
      <c r="AR27" s="137">
        <v>1.65E-3</v>
      </c>
      <c r="AS27" s="198">
        <v>26.8</v>
      </c>
      <c r="AT27" s="209">
        <v>7.6E-3</v>
      </c>
      <c r="AU27" s="198">
        <v>123.5</v>
      </c>
      <c r="AV27" s="209">
        <v>2.639E-2</v>
      </c>
      <c r="AW27" s="198">
        <v>428.9</v>
      </c>
      <c r="AX27" s="129">
        <v>44</v>
      </c>
      <c r="AY27" s="141">
        <v>1</v>
      </c>
      <c r="AZ27" s="198">
        <v>44</v>
      </c>
      <c r="BA27" s="210">
        <v>2E-3</v>
      </c>
      <c r="BB27" s="198">
        <v>32.5</v>
      </c>
      <c r="BC27" s="139">
        <v>6.2799999999999995E-2</v>
      </c>
      <c r="BD27" s="198">
        <v>1020.7</v>
      </c>
      <c r="BE27" s="136">
        <v>2.7000000000000001E-3</v>
      </c>
      <c r="BF27" s="198">
        <v>43.9</v>
      </c>
      <c r="BG27" s="129">
        <v>5</v>
      </c>
      <c r="BH27" s="127">
        <v>566.32399999999996</v>
      </c>
      <c r="BI27" s="198">
        <v>2831.62</v>
      </c>
      <c r="BJ27" s="127">
        <v>3384.9879999999998</v>
      </c>
      <c r="BK27" s="212">
        <v>3384.9879999999998</v>
      </c>
      <c r="BL27" s="135">
        <v>2E-3</v>
      </c>
      <c r="BM27" s="198">
        <v>32.5</v>
      </c>
      <c r="BN27" s="257">
        <v>290</v>
      </c>
      <c r="BO27" s="186">
        <v>8.6999999999999993</v>
      </c>
      <c r="BP27" s="198">
        <v>2523</v>
      </c>
      <c r="BQ27" s="198">
        <v>138096.611</v>
      </c>
      <c r="BR27" s="233">
        <v>8.4966843659632065</v>
      </c>
      <c r="BS27" s="234">
        <v>1.23611</v>
      </c>
    </row>
    <row r="28" spans="1:71" s="235" customFormat="1" ht="18" customHeight="1" x14ac:dyDescent="0.25">
      <c r="A28" s="230">
        <v>20</v>
      </c>
      <c r="B28" s="231" t="s">
        <v>184</v>
      </c>
      <c r="C28" s="232">
        <v>11526</v>
      </c>
      <c r="D28" s="129">
        <v>259</v>
      </c>
      <c r="E28" s="197">
        <v>13.496</v>
      </c>
      <c r="F28" s="198">
        <v>3495.5</v>
      </c>
      <c r="G28" s="129">
        <v>973</v>
      </c>
      <c r="H28" s="127">
        <v>9.64</v>
      </c>
      <c r="I28" s="129"/>
      <c r="J28" s="197">
        <v>13.496</v>
      </c>
      <c r="K28" s="141">
        <v>64735.712</v>
      </c>
      <c r="L28" s="199">
        <v>0.14000000000000001</v>
      </c>
      <c r="M28" s="129">
        <v>9</v>
      </c>
      <c r="N28" s="197">
        <v>192.39599999999999</v>
      </c>
      <c r="O28" s="200">
        <v>1731.5639999999999</v>
      </c>
      <c r="P28" s="201">
        <v>650</v>
      </c>
      <c r="Q28" s="202">
        <v>0.76900000000000002</v>
      </c>
      <c r="R28" s="202">
        <v>2.7410000000000001</v>
      </c>
      <c r="S28" s="200">
        <v>2529.8870000000002</v>
      </c>
      <c r="T28" s="198">
        <v>24017.3</v>
      </c>
      <c r="U28" s="203">
        <v>46.05</v>
      </c>
      <c r="V28" s="135">
        <v>199.86199999999999</v>
      </c>
      <c r="W28" s="198">
        <v>9203.6</v>
      </c>
      <c r="X28" s="129">
        <v>61</v>
      </c>
      <c r="Y28" s="135">
        <v>27.488</v>
      </c>
      <c r="Z28" s="198">
        <v>1676.8</v>
      </c>
      <c r="AA28" s="127">
        <v>0.86899999999999999</v>
      </c>
      <c r="AB28" s="204">
        <v>6526</v>
      </c>
      <c r="AC28" s="147">
        <v>0.35</v>
      </c>
      <c r="AD28" s="198">
        <v>11729.2</v>
      </c>
      <c r="AE28" s="129">
        <v>430</v>
      </c>
      <c r="AF28" s="135">
        <v>0.32200000000000001</v>
      </c>
      <c r="AG28" s="198">
        <v>138.5</v>
      </c>
      <c r="AH28" s="135">
        <v>1.538</v>
      </c>
      <c r="AI28" s="198">
        <v>17727</v>
      </c>
      <c r="AJ28" s="136">
        <v>4.7999999999999996E-3</v>
      </c>
      <c r="AK28" s="127">
        <v>0.189</v>
      </c>
      <c r="AL28" s="198">
        <v>2233.6999999999998</v>
      </c>
      <c r="AM28" s="129"/>
      <c r="AN28" s="129"/>
      <c r="AO28" s="135">
        <v>23.927</v>
      </c>
      <c r="AP28" s="141">
        <v>0.1</v>
      </c>
      <c r="AQ28" s="198">
        <v>0</v>
      </c>
      <c r="AR28" s="137">
        <v>1.65E-3</v>
      </c>
      <c r="AS28" s="198">
        <v>19</v>
      </c>
      <c r="AT28" s="209">
        <v>7.6E-3</v>
      </c>
      <c r="AU28" s="198">
        <v>87.6</v>
      </c>
      <c r="AV28" s="209">
        <v>2.639E-2</v>
      </c>
      <c r="AW28" s="198">
        <v>304.2</v>
      </c>
      <c r="AX28" s="129">
        <v>47</v>
      </c>
      <c r="AY28" s="141">
        <v>1</v>
      </c>
      <c r="AZ28" s="198">
        <v>47</v>
      </c>
      <c r="BA28" s="210">
        <v>2E-3</v>
      </c>
      <c r="BB28" s="198">
        <v>23.1</v>
      </c>
      <c r="BC28" s="139">
        <v>6.2799999999999995E-2</v>
      </c>
      <c r="BD28" s="198">
        <v>723.8</v>
      </c>
      <c r="BE28" s="136">
        <v>2.7000000000000001E-3</v>
      </c>
      <c r="BF28" s="198">
        <v>31.1</v>
      </c>
      <c r="BG28" s="129">
        <v>5</v>
      </c>
      <c r="BH28" s="127">
        <v>566.32399999999996</v>
      </c>
      <c r="BI28" s="198">
        <v>2831.62</v>
      </c>
      <c r="BJ28" s="127">
        <v>3384.9879999999998</v>
      </c>
      <c r="BK28" s="212">
        <v>3384.9879999999998</v>
      </c>
      <c r="BL28" s="135">
        <v>2E-3</v>
      </c>
      <c r="BM28" s="198">
        <v>23.1</v>
      </c>
      <c r="BN28" s="257">
        <v>337.41</v>
      </c>
      <c r="BO28" s="186">
        <v>8.6999999999999993</v>
      </c>
      <c r="BP28" s="198">
        <v>2935.5</v>
      </c>
      <c r="BQ28" s="198">
        <v>80632.608000000022</v>
      </c>
      <c r="BR28" s="233">
        <v>6.9957147319104651</v>
      </c>
      <c r="BS28" s="234">
        <v>1.0177499999999999</v>
      </c>
    </row>
    <row r="29" spans="1:71" s="235" customFormat="1" ht="18" customHeight="1" x14ac:dyDescent="0.25">
      <c r="A29" s="230">
        <v>21</v>
      </c>
      <c r="B29" s="231" t="s">
        <v>185</v>
      </c>
      <c r="C29" s="232">
        <v>16297</v>
      </c>
      <c r="D29" s="129">
        <v>347</v>
      </c>
      <c r="E29" s="197">
        <v>13.496</v>
      </c>
      <c r="F29" s="198">
        <v>4683.1000000000004</v>
      </c>
      <c r="G29" s="129">
        <v>1320</v>
      </c>
      <c r="H29" s="127">
        <v>9.64</v>
      </c>
      <c r="I29" s="129">
        <v>12</v>
      </c>
      <c r="J29" s="197">
        <v>13.496</v>
      </c>
      <c r="K29" s="141">
        <v>78118.87</v>
      </c>
      <c r="L29" s="199">
        <v>0.14000000000000001</v>
      </c>
      <c r="M29" s="129">
        <v>13</v>
      </c>
      <c r="N29" s="197">
        <v>192.39599999999999</v>
      </c>
      <c r="O29" s="200">
        <v>2501.1479999999997</v>
      </c>
      <c r="P29" s="201">
        <v>665</v>
      </c>
      <c r="Q29" s="202">
        <v>0.76900000000000002</v>
      </c>
      <c r="R29" s="202">
        <v>2.7410000000000001</v>
      </c>
      <c r="S29" s="200">
        <v>2837.8450000000003</v>
      </c>
      <c r="T29" s="198">
        <v>30966.5</v>
      </c>
      <c r="U29" s="203">
        <v>73.75</v>
      </c>
      <c r="V29" s="135">
        <v>199.86199999999999</v>
      </c>
      <c r="W29" s="198">
        <v>14739.8</v>
      </c>
      <c r="X29" s="129">
        <v>85</v>
      </c>
      <c r="Y29" s="135">
        <v>27.488</v>
      </c>
      <c r="Z29" s="198">
        <v>2336.5</v>
      </c>
      <c r="AA29" s="127">
        <v>0.86899999999999999</v>
      </c>
      <c r="AB29" s="204">
        <v>7145</v>
      </c>
      <c r="AC29" s="147">
        <v>0.35</v>
      </c>
      <c r="AD29" s="198">
        <v>16037.7</v>
      </c>
      <c r="AE29" s="129">
        <v>452</v>
      </c>
      <c r="AF29" s="135">
        <v>0.32200000000000001</v>
      </c>
      <c r="AG29" s="198">
        <v>145.5</v>
      </c>
      <c r="AH29" s="135">
        <v>1.538</v>
      </c>
      <c r="AI29" s="198">
        <v>25064.799999999999</v>
      </c>
      <c r="AJ29" s="136">
        <v>4.7999999999999996E-3</v>
      </c>
      <c r="AK29" s="127">
        <v>0.36299999999999999</v>
      </c>
      <c r="AL29" s="198">
        <v>5994</v>
      </c>
      <c r="AM29" s="129">
        <v>118</v>
      </c>
      <c r="AN29" s="129"/>
      <c r="AO29" s="135">
        <v>23.927</v>
      </c>
      <c r="AP29" s="141">
        <v>0.1</v>
      </c>
      <c r="AQ29" s="198">
        <v>2823.386</v>
      </c>
      <c r="AR29" s="137">
        <v>1.65E-3</v>
      </c>
      <c r="AS29" s="198">
        <v>26.9</v>
      </c>
      <c r="AT29" s="209">
        <v>7.6E-3</v>
      </c>
      <c r="AU29" s="198">
        <v>123.9</v>
      </c>
      <c r="AV29" s="209">
        <v>2.639E-2</v>
      </c>
      <c r="AW29" s="198">
        <v>430.1</v>
      </c>
      <c r="AX29" s="129">
        <v>74</v>
      </c>
      <c r="AY29" s="141">
        <v>1</v>
      </c>
      <c r="AZ29" s="198">
        <v>74</v>
      </c>
      <c r="BA29" s="210">
        <v>2E-3</v>
      </c>
      <c r="BB29" s="198">
        <v>32.6</v>
      </c>
      <c r="BC29" s="139">
        <v>6.2799999999999995E-2</v>
      </c>
      <c r="BD29" s="198">
        <v>1023.5</v>
      </c>
      <c r="BE29" s="136">
        <v>2.7000000000000001E-3</v>
      </c>
      <c r="BF29" s="198">
        <v>44</v>
      </c>
      <c r="BG29" s="129">
        <v>5</v>
      </c>
      <c r="BH29" s="127">
        <v>566.32399999999996</v>
      </c>
      <c r="BI29" s="198">
        <v>2831.62</v>
      </c>
      <c r="BJ29" s="127">
        <v>3384.9879999999998</v>
      </c>
      <c r="BK29" s="212">
        <v>3384.9879999999998</v>
      </c>
      <c r="BL29" s="135">
        <v>2E-3</v>
      </c>
      <c r="BM29" s="198">
        <v>32.6</v>
      </c>
      <c r="BN29" s="257">
        <v>228</v>
      </c>
      <c r="BO29" s="186">
        <v>8.6999999999999993</v>
      </c>
      <c r="BP29" s="198">
        <v>1983.6</v>
      </c>
      <c r="BQ29" s="198">
        <v>112779.094</v>
      </c>
      <c r="BR29" s="233">
        <v>6.9202364852426825</v>
      </c>
      <c r="BS29" s="234">
        <v>1.0067699999999999</v>
      </c>
    </row>
    <row r="30" spans="1:71" s="235" customFormat="1" ht="18" customHeight="1" x14ac:dyDescent="0.25">
      <c r="A30" s="230">
        <v>22</v>
      </c>
      <c r="B30" s="231" t="s">
        <v>186</v>
      </c>
      <c r="C30" s="232">
        <v>26170</v>
      </c>
      <c r="D30" s="129">
        <v>762</v>
      </c>
      <c r="E30" s="197">
        <v>13.496</v>
      </c>
      <c r="F30" s="198">
        <v>10284</v>
      </c>
      <c r="G30" s="129">
        <v>2564</v>
      </c>
      <c r="H30" s="127">
        <v>9.64</v>
      </c>
      <c r="I30" s="129">
        <v>105</v>
      </c>
      <c r="J30" s="197">
        <v>13.496</v>
      </c>
      <c r="K30" s="141">
        <v>119500.897</v>
      </c>
      <c r="L30" s="199">
        <v>0.14000000000000001</v>
      </c>
      <c r="M30" s="129">
        <v>6</v>
      </c>
      <c r="N30" s="197">
        <v>192.39599999999999</v>
      </c>
      <c r="O30" s="200">
        <v>1154.376</v>
      </c>
      <c r="P30" s="201">
        <v>1160</v>
      </c>
      <c r="Q30" s="202">
        <v>0.76900000000000002</v>
      </c>
      <c r="R30" s="202">
        <v>2.7410000000000001</v>
      </c>
      <c r="S30" s="200">
        <v>5151.2759999999998</v>
      </c>
      <c r="T30" s="198">
        <v>52828.6</v>
      </c>
      <c r="U30" s="203">
        <v>64.84</v>
      </c>
      <c r="V30" s="135">
        <v>199.86199999999999</v>
      </c>
      <c r="W30" s="198">
        <v>12959.1</v>
      </c>
      <c r="X30" s="129">
        <v>110</v>
      </c>
      <c r="Y30" s="135">
        <v>27.488</v>
      </c>
      <c r="Z30" s="198">
        <v>3023.7</v>
      </c>
      <c r="AA30" s="135">
        <v>0.73399999999999999</v>
      </c>
      <c r="AB30" s="204">
        <v>15382</v>
      </c>
      <c r="AC30" s="218">
        <v>0.25</v>
      </c>
      <c r="AD30" s="198">
        <v>22092.9</v>
      </c>
      <c r="AE30" s="129">
        <v>750</v>
      </c>
      <c r="AF30" s="135">
        <v>0.32200000000000001</v>
      </c>
      <c r="AG30" s="198">
        <v>241.5</v>
      </c>
      <c r="AH30" s="135">
        <v>1.538</v>
      </c>
      <c r="AI30" s="198">
        <v>40249.5</v>
      </c>
      <c r="AJ30" s="136">
        <v>4.7999999999999996E-3</v>
      </c>
      <c r="AK30" s="127">
        <v>7.0000000000000001E-3</v>
      </c>
      <c r="AL30" s="198">
        <v>308.8</v>
      </c>
      <c r="AM30" s="129">
        <v>282</v>
      </c>
      <c r="AN30" s="129"/>
      <c r="AO30" s="135">
        <v>23.927</v>
      </c>
      <c r="AP30" s="141">
        <v>0.1</v>
      </c>
      <c r="AQ30" s="198">
        <v>6747.4139999999998</v>
      </c>
      <c r="AR30" s="137">
        <v>1.65E-3</v>
      </c>
      <c r="AS30" s="198">
        <v>43.2</v>
      </c>
      <c r="AT30" s="209">
        <v>7.6E-3</v>
      </c>
      <c r="AU30" s="198">
        <v>198.9</v>
      </c>
      <c r="AV30" s="209">
        <v>2.639E-2</v>
      </c>
      <c r="AW30" s="198">
        <v>690.6</v>
      </c>
      <c r="AX30" s="129">
        <v>56</v>
      </c>
      <c r="AY30" s="141">
        <v>1</v>
      </c>
      <c r="AZ30" s="198">
        <v>56</v>
      </c>
      <c r="BA30" s="210">
        <v>2E-3</v>
      </c>
      <c r="BB30" s="198">
        <v>52.3</v>
      </c>
      <c r="BC30" s="139">
        <v>6.2799999999999995E-2</v>
      </c>
      <c r="BD30" s="198">
        <v>1643.5</v>
      </c>
      <c r="BE30" s="136">
        <v>2.7000000000000001E-3</v>
      </c>
      <c r="BF30" s="198">
        <v>70.7</v>
      </c>
      <c r="BG30" s="129">
        <v>5</v>
      </c>
      <c r="BH30" s="127">
        <v>566.32399999999996</v>
      </c>
      <c r="BI30" s="198">
        <v>2831.62</v>
      </c>
      <c r="BJ30" s="127">
        <v>3384.9879999999998</v>
      </c>
      <c r="BK30" s="212">
        <v>3384.9879999999998</v>
      </c>
      <c r="BL30" s="135">
        <v>2E-3</v>
      </c>
      <c r="BM30" s="198">
        <v>52.3</v>
      </c>
      <c r="BN30" s="257">
        <v>429.1</v>
      </c>
      <c r="BO30" s="186">
        <v>8.6999999999999993</v>
      </c>
      <c r="BP30" s="198">
        <v>3733.2</v>
      </c>
      <c r="BQ30" s="198">
        <v>161492.82199999999</v>
      </c>
      <c r="BR30" s="233">
        <v>6.1709141001146346</v>
      </c>
      <c r="BS30" s="234">
        <v>0.89775000000000005</v>
      </c>
    </row>
    <row r="31" spans="1:71" s="145" customFormat="1" ht="18" customHeight="1" x14ac:dyDescent="0.25">
      <c r="A31" s="120">
        <v>23</v>
      </c>
      <c r="B31" s="121" t="s">
        <v>187</v>
      </c>
      <c r="C31" s="122">
        <v>23035</v>
      </c>
      <c r="D31" s="126">
        <v>994</v>
      </c>
      <c r="E31" s="124">
        <v>13.496</v>
      </c>
      <c r="F31" s="125">
        <v>13415</v>
      </c>
      <c r="G31" s="126">
        <v>2666</v>
      </c>
      <c r="H31" s="127">
        <v>9.64</v>
      </c>
      <c r="I31" s="126">
        <v>47</v>
      </c>
      <c r="J31" s="124">
        <v>13.496</v>
      </c>
      <c r="K31" s="141">
        <v>140128.06200000001</v>
      </c>
      <c r="L31" s="128">
        <v>0.14000000000000001</v>
      </c>
      <c r="M31" s="129">
        <v>13</v>
      </c>
      <c r="N31" s="124">
        <v>192.39599999999999</v>
      </c>
      <c r="O31" s="130">
        <v>2501.1479999999997</v>
      </c>
      <c r="P31" s="131">
        <v>1223</v>
      </c>
      <c r="Q31" s="132">
        <v>0.76900000000000002</v>
      </c>
      <c r="R31" s="132">
        <v>2.7410000000000001</v>
      </c>
      <c r="S31" s="130">
        <v>5402.3969999999999</v>
      </c>
      <c r="T31" s="125">
        <v>57542.9</v>
      </c>
      <c r="U31" s="133">
        <v>94.5</v>
      </c>
      <c r="V31" s="127">
        <v>199.86199999999999</v>
      </c>
      <c r="W31" s="125">
        <v>18887</v>
      </c>
      <c r="X31" s="126">
        <v>172</v>
      </c>
      <c r="Y31" s="127">
        <v>27.488</v>
      </c>
      <c r="Z31" s="125">
        <v>4727.8999999999996</v>
      </c>
      <c r="AA31" s="135">
        <v>0.73399999999999999</v>
      </c>
      <c r="AB31" s="134">
        <v>8351</v>
      </c>
      <c r="AC31" s="147">
        <v>0.35</v>
      </c>
      <c r="AD31" s="125">
        <v>19099.8</v>
      </c>
      <c r="AE31" s="126">
        <v>480</v>
      </c>
      <c r="AF31" s="127">
        <v>0.32200000000000001</v>
      </c>
      <c r="AG31" s="125">
        <v>154.6</v>
      </c>
      <c r="AH31" s="135">
        <v>1.538</v>
      </c>
      <c r="AI31" s="125">
        <v>35427.800000000003</v>
      </c>
      <c r="AJ31" s="136">
        <v>4.7999999999999996E-3</v>
      </c>
      <c r="AK31" s="127">
        <v>0.58199999999999996</v>
      </c>
      <c r="AL31" s="125">
        <v>13516.9</v>
      </c>
      <c r="AM31" s="126">
        <v>197</v>
      </c>
      <c r="AN31" s="126"/>
      <c r="AO31" s="127">
        <v>23.927</v>
      </c>
      <c r="AP31" s="138">
        <v>0.1</v>
      </c>
      <c r="AQ31" s="125">
        <v>4713.6189999999997</v>
      </c>
      <c r="AR31" s="137">
        <v>1.65E-3</v>
      </c>
      <c r="AS31" s="125">
        <v>38</v>
      </c>
      <c r="AT31" s="137">
        <v>7.6E-3</v>
      </c>
      <c r="AU31" s="125">
        <v>175.1</v>
      </c>
      <c r="AV31" s="137">
        <v>2.639E-2</v>
      </c>
      <c r="AW31" s="125">
        <v>607.9</v>
      </c>
      <c r="AX31" s="126">
        <v>91</v>
      </c>
      <c r="AY31" s="138">
        <v>1</v>
      </c>
      <c r="AZ31" s="125">
        <v>91</v>
      </c>
      <c r="BA31" s="162">
        <v>2E-3</v>
      </c>
      <c r="BB31" s="125">
        <v>46.1</v>
      </c>
      <c r="BC31" s="139">
        <v>6.2799999999999995E-2</v>
      </c>
      <c r="BD31" s="125">
        <v>1446.6</v>
      </c>
      <c r="BE31" s="136">
        <v>2.7000000000000001E-3</v>
      </c>
      <c r="BF31" s="125">
        <v>62.2</v>
      </c>
      <c r="BG31" s="129">
        <v>5</v>
      </c>
      <c r="BH31" s="127">
        <v>566.32399999999996</v>
      </c>
      <c r="BI31" s="125">
        <v>2831.62</v>
      </c>
      <c r="BJ31" s="127">
        <v>3384.9879999999998</v>
      </c>
      <c r="BK31" s="142">
        <v>3384.9879999999998</v>
      </c>
      <c r="BL31" s="127">
        <v>2E-3</v>
      </c>
      <c r="BM31" s="125">
        <v>46.1</v>
      </c>
      <c r="BN31" s="257">
        <v>829</v>
      </c>
      <c r="BO31" s="186">
        <v>8.6999999999999993</v>
      </c>
      <c r="BP31" s="125">
        <v>7212.3</v>
      </c>
      <c r="BQ31" s="125">
        <v>183427.42700000003</v>
      </c>
      <c r="BR31" s="143">
        <v>7.9629879314087271</v>
      </c>
      <c r="BS31" s="144">
        <v>1.1584700000000001</v>
      </c>
    </row>
    <row r="32" spans="1:71" s="145" customFormat="1" ht="18" customHeight="1" x14ac:dyDescent="0.25">
      <c r="A32" s="120">
        <v>24</v>
      </c>
      <c r="B32" s="121" t="s">
        <v>188</v>
      </c>
      <c r="C32" s="122">
        <v>37542</v>
      </c>
      <c r="D32" s="126">
        <v>1687</v>
      </c>
      <c r="E32" s="124">
        <v>13.496</v>
      </c>
      <c r="F32" s="125">
        <v>22767.8</v>
      </c>
      <c r="G32" s="126">
        <v>3591</v>
      </c>
      <c r="H32" s="127">
        <v>9.64</v>
      </c>
      <c r="I32" s="126">
        <v>67</v>
      </c>
      <c r="J32" s="124">
        <v>13.496</v>
      </c>
      <c r="K32" s="141">
        <v>185820.5</v>
      </c>
      <c r="L32" s="128">
        <v>0.14000000000000001</v>
      </c>
      <c r="M32" s="129">
        <v>16</v>
      </c>
      <c r="N32" s="124">
        <v>192.39599999999999</v>
      </c>
      <c r="O32" s="130">
        <v>3078.3359999999998</v>
      </c>
      <c r="P32" s="131">
        <v>1790</v>
      </c>
      <c r="Q32" s="132">
        <v>0.76900000000000002</v>
      </c>
      <c r="R32" s="132">
        <v>2.7410000000000001</v>
      </c>
      <c r="S32" s="130">
        <v>7667.8690000000006</v>
      </c>
      <c r="T32" s="125">
        <v>77255.600000000006</v>
      </c>
      <c r="U32" s="133">
        <v>213</v>
      </c>
      <c r="V32" s="127">
        <v>199.86199999999999</v>
      </c>
      <c r="W32" s="125">
        <v>42570.6</v>
      </c>
      <c r="X32" s="126">
        <v>300</v>
      </c>
      <c r="Y32" s="127">
        <v>27.488</v>
      </c>
      <c r="Z32" s="125">
        <v>8246.4</v>
      </c>
      <c r="AA32" s="127">
        <v>0.60099999999999998</v>
      </c>
      <c r="AB32" s="134">
        <v>16389</v>
      </c>
      <c r="AC32" s="218">
        <v>0.25</v>
      </c>
      <c r="AD32" s="125">
        <v>25635.7</v>
      </c>
      <c r="AE32" s="126">
        <v>704</v>
      </c>
      <c r="AF32" s="127">
        <v>0.32200000000000001</v>
      </c>
      <c r="AG32" s="125">
        <v>226.7</v>
      </c>
      <c r="AH32" s="135">
        <v>1.538</v>
      </c>
      <c r="AI32" s="125">
        <v>57739.6</v>
      </c>
      <c r="AJ32" s="136">
        <v>4.7999999999999996E-3</v>
      </c>
      <c r="AK32" s="127">
        <v>0.19400000000000001</v>
      </c>
      <c r="AL32" s="125">
        <v>7463.3</v>
      </c>
      <c r="AM32" s="126">
        <v>551</v>
      </c>
      <c r="AN32" s="126"/>
      <c r="AO32" s="127">
        <v>23.927</v>
      </c>
      <c r="AP32" s="138">
        <v>0.1</v>
      </c>
      <c r="AQ32" s="125">
        <v>13183.777</v>
      </c>
      <c r="AR32" s="137">
        <v>1.65E-3</v>
      </c>
      <c r="AS32" s="125">
        <v>61.9</v>
      </c>
      <c r="AT32" s="137">
        <v>7.6E-3</v>
      </c>
      <c r="AU32" s="125">
        <v>285.3</v>
      </c>
      <c r="AV32" s="137">
        <v>2.639E-2</v>
      </c>
      <c r="AW32" s="125">
        <v>990.7</v>
      </c>
      <c r="AX32" s="126">
        <v>120</v>
      </c>
      <c r="AY32" s="138">
        <v>1</v>
      </c>
      <c r="AZ32" s="125">
        <v>120</v>
      </c>
      <c r="BA32" s="162">
        <v>2E-3</v>
      </c>
      <c r="BB32" s="125">
        <v>75.099999999999994</v>
      </c>
      <c r="BC32" s="139">
        <v>6.2799999999999995E-2</v>
      </c>
      <c r="BD32" s="125">
        <v>2357.6</v>
      </c>
      <c r="BE32" s="136">
        <v>2.7000000000000001E-3</v>
      </c>
      <c r="BF32" s="125">
        <v>101.4</v>
      </c>
      <c r="BG32" s="129">
        <v>8</v>
      </c>
      <c r="BH32" s="135">
        <v>498.62299999999999</v>
      </c>
      <c r="BI32" s="125">
        <v>3988.9839999999999</v>
      </c>
      <c r="BJ32" s="127">
        <v>3384.9879999999998</v>
      </c>
      <c r="BK32" s="142">
        <v>3384.9879999999998</v>
      </c>
      <c r="BL32" s="127">
        <v>2E-3</v>
      </c>
      <c r="BM32" s="125">
        <v>75.099999999999994</v>
      </c>
      <c r="BN32" s="257">
        <v>586.6</v>
      </c>
      <c r="BO32" s="186">
        <v>8.6999999999999993</v>
      </c>
      <c r="BP32" s="125">
        <v>5103.3999999999996</v>
      </c>
      <c r="BQ32" s="125">
        <v>271633.94900000002</v>
      </c>
      <c r="BR32" s="143">
        <v>7.2354682488945716</v>
      </c>
      <c r="BS32" s="144">
        <v>1.05263</v>
      </c>
    </row>
    <row r="33" spans="1:71" s="145" customFormat="1" ht="18" customHeight="1" x14ac:dyDescent="0.25">
      <c r="A33" s="120">
        <v>25</v>
      </c>
      <c r="B33" s="121" t="s">
        <v>189</v>
      </c>
      <c r="C33" s="122">
        <v>6319</v>
      </c>
      <c r="D33" s="126">
        <v>138</v>
      </c>
      <c r="E33" s="124">
        <v>13.496</v>
      </c>
      <c r="F33" s="125">
        <v>1862.4</v>
      </c>
      <c r="G33" s="126">
        <v>550</v>
      </c>
      <c r="H33" s="127">
        <v>9.64</v>
      </c>
      <c r="I33" s="126">
        <v>20</v>
      </c>
      <c r="J33" s="124">
        <v>13.496</v>
      </c>
      <c r="K33" s="141">
        <v>40107.968999999997</v>
      </c>
      <c r="L33" s="128">
        <v>0.14000000000000001</v>
      </c>
      <c r="M33" s="129">
        <v>5</v>
      </c>
      <c r="N33" s="124">
        <v>192.39599999999999</v>
      </c>
      <c r="O33" s="130">
        <v>961.9799999999999</v>
      </c>
      <c r="P33" s="131">
        <v>308</v>
      </c>
      <c r="Q33" s="132">
        <v>0.76900000000000002</v>
      </c>
      <c r="R33" s="132">
        <v>2.7410000000000001</v>
      </c>
      <c r="S33" s="130">
        <v>1267.1780000000001</v>
      </c>
      <c r="T33" s="125">
        <v>14196.3</v>
      </c>
      <c r="U33" s="133">
        <v>15.2</v>
      </c>
      <c r="V33" s="127">
        <v>199.86199999999999</v>
      </c>
      <c r="W33" s="125">
        <v>3037.9</v>
      </c>
      <c r="X33" s="126">
        <v>68</v>
      </c>
      <c r="Y33" s="127">
        <v>27.488</v>
      </c>
      <c r="Z33" s="125">
        <v>1869.2</v>
      </c>
      <c r="AA33" s="127">
        <v>1.171</v>
      </c>
      <c r="AB33" s="134">
        <v>3113</v>
      </c>
      <c r="AC33" s="147">
        <v>0.46899999999999997</v>
      </c>
      <c r="AD33" s="125">
        <v>8494.5</v>
      </c>
      <c r="AE33" s="126">
        <v>220</v>
      </c>
      <c r="AF33" s="127">
        <v>0.32200000000000001</v>
      </c>
      <c r="AG33" s="125">
        <v>70.8</v>
      </c>
      <c r="AH33" s="135">
        <v>1.538</v>
      </c>
      <c r="AI33" s="125">
        <v>9718.6</v>
      </c>
      <c r="AJ33" s="136">
        <v>4.7999999999999996E-3</v>
      </c>
      <c r="AK33" s="127"/>
      <c r="AL33" s="125">
        <v>30.3</v>
      </c>
      <c r="AM33" s="126">
        <v>80</v>
      </c>
      <c r="AN33" s="126"/>
      <c r="AO33" s="127">
        <v>23.927</v>
      </c>
      <c r="AP33" s="138">
        <v>0.1</v>
      </c>
      <c r="AQ33" s="125">
        <v>1914.1599999999999</v>
      </c>
      <c r="AR33" s="137">
        <v>1.65E-3</v>
      </c>
      <c r="AS33" s="125">
        <v>10.4</v>
      </c>
      <c r="AT33" s="137">
        <v>7.6E-3</v>
      </c>
      <c r="AU33" s="125">
        <v>48</v>
      </c>
      <c r="AV33" s="137">
        <v>2.639E-2</v>
      </c>
      <c r="AW33" s="125">
        <v>166.8</v>
      </c>
      <c r="AX33" s="126">
        <v>36</v>
      </c>
      <c r="AY33" s="138">
        <v>1</v>
      </c>
      <c r="AZ33" s="125">
        <v>36</v>
      </c>
      <c r="BA33" s="162">
        <v>2E-3</v>
      </c>
      <c r="BB33" s="125">
        <v>12.6</v>
      </c>
      <c r="BC33" s="139">
        <v>6.2799999999999995E-2</v>
      </c>
      <c r="BD33" s="125">
        <v>396.8</v>
      </c>
      <c r="BE33" s="136">
        <v>2.7000000000000001E-3</v>
      </c>
      <c r="BF33" s="125">
        <v>17.100000000000001</v>
      </c>
      <c r="BG33" s="129">
        <v>5</v>
      </c>
      <c r="BH33" s="127">
        <v>566.32399999999996</v>
      </c>
      <c r="BI33" s="125">
        <v>2831.62</v>
      </c>
      <c r="BJ33" s="127">
        <v>3384.9879999999998</v>
      </c>
      <c r="BK33" s="142">
        <v>3384.9879999999998</v>
      </c>
      <c r="BL33" s="127">
        <v>2E-3</v>
      </c>
      <c r="BM33" s="125">
        <v>12.6</v>
      </c>
      <c r="BN33" s="257">
        <v>111.2</v>
      </c>
      <c r="BO33" s="186">
        <v>8.6999999999999993</v>
      </c>
      <c r="BP33" s="125">
        <v>967.4</v>
      </c>
      <c r="BQ33" s="125">
        <v>49078.468000000008</v>
      </c>
      <c r="BR33" s="143">
        <v>7.7668093052698222</v>
      </c>
      <c r="BS33" s="144">
        <v>1.1299300000000001</v>
      </c>
    </row>
    <row r="34" spans="1:71" s="145" customFormat="1" ht="18" customHeight="1" x14ac:dyDescent="0.25">
      <c r="A34" s="120">
        <v>26</v>
      </c>
      <c r="B34" s="121" t="s">
        <v>190</v>
      </c>
      <c r="C34" s="122">
        <v>14561</v>
      </c>
      <c r="D34" s="126">
        <v>343</v>
      </c>
      <c r="E34" s="124">
        <v>13.496</v>
      </c>
      <c r="F34" s="125">
        <v>4629.1000000000004</v>
      </c>
      <c r="G34" s="126">
        <v>1424</v>
      </c>
      <c r="H34" s="127">
        <v>9.64</v>
      </c>
      <c r="I34" s="126">
        <v>37</v>
      </c>
      <c r="J34" s="124">
        <v>13.496</v>
      </c>
      <c r="K34" s="141">
        <v>77332.308999999994</v>
      </c>
      <c r="L34" s="128">
        <v>0.14000000000000001</v>
      </c>
      <c r="M34" s="129">
        <v>11</v>
      </c>
      <c r="N34" s="124">
        <v>192.39599999999999</v>
      </c>
      <c r="O34" s="130">
        <v>2116.3559999999998</v>
      </c>
      <c r="P34" s="131">
        <v>665</v>
      </c>
      <c r="Q34" s="132">
        <v>0.76900000000000002</v>
      </c>
      <c r="R34" s="132">
        <v>2.7410000000000001</v>
      </c>
      <c r="S34" s="130">
        <v>2917.8209999999999</v>
      </c>
      <c r="T34" s="125">
        <v>32079.200000000001</v>
      </c>
      <c r="U34" s="133">
        <v>68.650000000000006</v>
      </c>
      <c r="V34" s="127">
        <v>199.86199999999999</v>
      </c>
      <c r="W34" s="125">
        <v>13720.5</v>
      </c>
      <c r="X34" s="126">
        <v>130</v>
      </c>
      <c r="Y34" s="127">
        <v>27.488</v>
      </c>
      <c r="Z34" s="125">
        <v>3573.4</v>
      </c>
      <c r="AA34" s="127">
        <v>0.86899999999999999</v>
      </c>
      <c r="AB34" s="134">
        <v>7406</v>
      </c>
      <c r="AC34" s="147">
        <v>0.35</v>
      </c>
      <c r="AD34" s="125">
        <v>14597.6</v>
      </c>
      <c r="AE34" s="126">
        <v>320</v>
      </c>
      <c r="AF34" s="127">
        <v>0.32200000000000001</v>
      </c>
      <c r="AG34" s="125">
        <v>103</v>
      </c>
      <c r="AH34" s="135">
        <v>1.538</v>
      </c>
      <c r="AI34" s="125">
        <v>22394.799999999999</v>
      </c>
      <c r="AJ34" s="136">
        <v>4.7999999999999996E-3</v>
      </c>
      <c r="AK34" s="127">
        <v>0.112</v>
      </c>
      <c r="AL34" s="125">
        <v>1700.7</v>
      </c>
      <c r="AM34" s="126"/>
      <c r="AN34" s="126">
        <v>62</v>
      </c>
      <c r="AO34" s="127">
        <v>23.927</v>
      </c>
      <c r="AP34" s="138">
        <v>0.1</v>
      </c>
      <c r="AQ34" s="125">
        <v>1631.8213999999998</v>
      </c>
      <c r="AR34" s="137">
        <v>1.65E-3</v>
      </c>
      <c r="AS34" s="125">
        <v>24</v>
      </c>
      <c r="AT34" s="137">
        <v>7.6E-3</v>
      </c>
      <c r="AU34" s="125">
        <v>110.7</v>
      </c>
      <c r="AV34" s="137">
        <v>2.639E-2</v>
      </c>
      <c r="AW34" s="125">
        <v>384.3</v>
      </c>
      <c r="AX34" s="126">
        <v>48</v>
      </c>
      <c r="AY34" s="138">
        <v>1</v>
      </c>
      <c r="AZ34" s="125">
        <v>48</v>
      </c>
      <c r="BA34" s="162">
        <v>2E-3</v>
      </c>
      <c r="BB34" s="125">
        <v>29.1</v>
      </c>
      <c r="BC34" s="139">
        <v>6.2799999999999995E-2</v>
      </c>
      <c r="BD34" s="125">
        <v>914.4</v>
      </c>
      <c r="BE34" s="136">
        <v>2.7000000000000001E-3</v>
      </c>
      <c r="BF34" s="125">
        <v>39.299999999999997</v>
      </c>
      <c r="BG34" s="129">
        <v>5</v>
      </c>
      <c r="BH34" s="127">
        <v>566.32399999999996</v>
      </c>
      <c r="BI34" s="125">
        <v>2831.62</v>
      </c>
      <c r="BJ34" s="127">
        <v>3384.9879999999998</v>
      </c>
      <c r="BK34" s="142">
        <v>3384.9879999999998</v>
      </c>
      <c r="BL34" s="127">
        <v>2E-3</v>
      </c>
      <c r="BM34" s="125">
        <v>29.1</v>
      </c>
      <c r="BN34" s="257">
        <v>206.2</v>
      </c>
      <c r="BO34" s="186">
        <v>8.6999999999999993</v>
      </c>
      <c r="BP34" s="125">
        <v>1793.9</v>
      </c>
      <c r="BQ34" s="125">
        <v>104019.5294</v>
      </c>
      <c r="BR34" s="143">
        <v>7.1437078085296335</v>
      </c>
      <c r="BS34" s="144">
        <v>1.03928</v>
      </c>
    </row>
    <row r="35" spans="1:71" s="145" customFormat="1" ht="18" customHeight="1" x14ac:dyDescent="0.25">
      <c r="A35" s="120">
        <v>27</v>
      </c>
      <c r="B35" s="121" t="s">
        <v>213</v>
      </c>
      <c r="C35" s="122">
        <v>36368</v>
      </c>
      <c r="D35" s="126">
        <v>1180</v>
      </c>
      <c r="E35" s="124">
        <v>13.496</v>
      </c>
      <c r="F35" s="125">
        <v>15925.3</v>
      </c>
      <c r="G35" s="126">
        <v>3475</v>
      </c>
      <c r="H35" s="127">
        <v>9.64</v>
      </c>
      <c r="I35" s="126">
        <v>132</v>
      </c>
      <c r="J35" s="124">
        <v>13.496</v>
      </c>
      <c r="K35" s="141">
        <v>159115.21</v>
      </c>
      <c r="L35" s="128">
        <v>0.16</v>
      </c>
      <c r="M35" s="129">
        <v>22</v>
      </c>
      <c r="N35" s="124">
        <v>192.39599999999999</v>
      </c>
      <c r="O35" s="130">
        <v>4232.7119999999995</v>
      </c>
      <c r="P35" s="131">
        <v>2100</v>
      </c>
      <c r="Q35" s="132">
        <v>0.76900000000000002</v>
      </c>
      <c r="R35" s="132">
        <v>2.7410000000000001</v>
      </c>
      <c r="S35" s="130">
        <v>8428.375</v>
      </c>
      <c r="T35" s="125">
        <v>79044.899999999994</v>
      </c>
      <c r="U35" s="133">
        <v>90</v>
      </c>
      <c r="V35" s="127">
        <v>199.86199999999999</v>
      </c>
      <c r="W35" s="125">
        <v>17987.599999999999</v>
      </c>
      <c r="X35" s="126">
        <v>203</v>
      </c>
      <c r="Y35" s="127">
        <v>27.488</v>
      </c>
      <c r="Z35" s="125">
        <v>5580.1</v>
      </c>
      <c r="AA35" s="127">
        <v>0.55700000000000005</v>
      </c>
      <c r="AB35" s="134"/>
      <c r="AC35" s="147"/>
      <c r="AD35" s="125">
        <v>20257</v>
      </c>
      <c r="AE35" s="126">
        <v>1400</v>
      </c>
      <c r="AF35" s="127">
        <v>0.32200000000000001</v>
      </c>
      <c r="AG35" s="125">
        <v>450.8</v>
      </c>
      <c r="AH35" s="135">
        <v>1.538</v>
      </c>
      <c r="AI35" s="125">
        <v>55934</v>
      </c>
      <c r="AJ35" s="136">
        <v>1.5800000000000002E-2</v>
      </c>
      <c r="AK35" s="127">
        <v>1.115</v>
      </c>
      <c r="AL35" s="125">
        <v>41124.9</v>
      </c>
      <c r="AM35" s="126">
        <v>388</v>
      </c>
      <c r="AN35" s="126"/>
      <c r="AO35" s="127">
        <v>29.132999999999999</v>
      </c>
      <c r="AP35" s="138">
        <v>0.1</v>
      </c>
      <c r="AQ35" s="125">
        <v>11303.603999999999</v>
      </c>
      <c r="AR35" s="137">
        <v>3.15E-3</v>
      </c>
      <c r="AS35" s="125">
        <v>114.6</v>
      </c>
      <c r="AT35" s="137">
        <v>7.6E-3</v>
      </c>
      <c r="AU35" s="125">
        <v>276.39999999999998</v>
      </c>
      <c r="AV35" s="137">
        <v>2.639E-2</v>
      </c>
      <c r="AW35" s="125">
        <v>959.8</v>
      </c>
      <c r="AX35" s="126">
        <v>78</v>
      </c>
      <c r="AY35" s="138">
        <v>1</v>
      </c>
      <c r="AZ35" s="125">
        <v>78</v>
      </c>
      <c r="BA35" s="162">
        <v>2E-3</v>
      </c>
      <c r="BB35" s="125">
        <v>72.7</v>
      </c>
      <c r="BC35" s="139">
        <v>5.1700000000000003E-2</v>
      </c>
      <c r="BD35" s="125">
        <v>1880.2</v>
      </c>
      <c r="BE35" s="136">
        <v>1.5E-3</v>
      </c>
      <c r="BF35" s="125">
        <v>54.6</v>
      </c>
      <c r="BG35" s="129">
        <v>7</v>
      </c>
      <c r="BH35" s="135">
        <v>498.62299999999999</v>
      </c>
      <c r="BI35" s="125">
        <v>3490.3609999999999</v>
      </c>
      <c r="BJ35" s="127">
        <v>3384.9879999999998</v>
      </c>
      <c r="BK35" s="142">
        <v>3384.9879999999998</v>
      </c>
      <c r="BL35" s="127">
        <v>3.0000000000000001E-3</v>
      </c>
      <c r="BM35" s="125">
        <v>109.1</v>
      </c>
      <c r="BN35" s="257">
        <v>888.274</v>
      </c>
      <c r="BO35" s="186">
        <v>8.1999999999999993</v>
      </c>
      <c r="BP35" s="125">
        <v>7283.8</v>
      </c>
      <c r="BQ35" s="125">
        <v>265312.75300000003</v>
      </c>
      <c r="BR35" s="143">
        <v>7.2952252804663447</v>
      </c>
      <c r="BS35" s="144">
        <v>1.06132</v>
      </c>
    </row>
    <row r="36" spans="1:71" s="145" customFormat="1" ht="18" customHeight="1" x14ac:dyDescent="0.25">
      <c r="A36" s="120">
        <v>28</v>
      </c>
      <c r="B36" s="121" t="s">
        <v>191</v>
      </c>
      <c r="C36" s="122">
        <v>14886</v>
      </c>
      <c r="D36" s="126">
        <v>546</v>
      </c>
      <c r="E36" s="124">
        <v>13.496</v>
      </c>
      <c r="F36" s="125">
        <v>7368.8</v>
      </c>
      <c r="G36" s="126">
        <v>1457</v>
      </c>
      <c r="H36" s="127">
        <v>9.64</v>
      </c>
      <c r="I36" s="126"/>
      <c r="J36" s="124">
        <v>13.496</v>
      </c>
      <c r="K36" s="141">
        <v>62418.305999999997</v>
      </c>
      <c r="L36" s="128">
        <v>0.14000000000000001</v>
      </c>
      <c r="M36" s="129">
        <v>10</v>
      </c>
      <c r="N36" s="124">
        <v>192.39599999999999</v>
      </c>
      <c r="O36" s="130">
        <v>1923.9599999999998</v>
      </c>
      <c r="P36" s="131">
        <v>850</v>
      </c>
      <c r="Q36" s="132">
        <v>0.76900000000000002</v>
      </c>
      <c r="R36" s="132">
        <v>2.7410000000000001</v>
      </c>
      <c r="S36" s="130">
        <v>3450.2829999999999</v>
      </c>
      <c r="T36" s="125">
        <v>30124.7</v>
      </c>
      <c r="U36" s="133">
        <v>69</v>
      </c>
      <c r="V36" s="127">
        <v>199.86199999999999</v>
      </c>
      <c r="W36" s="125">
        <v>13790.5</v>
      </c>
      <c r="X36" s="126">
        <v>98</v>
      </c>
      <c r="Y36" s="127">
        <v>27.488</v>
      </c>
      <c r="Z36" s="125">
        <v>2693.8</v>
      </c>
      <c r="AA36" s="127">
        <v>0.86899999999999999</v>
      </c>
      <c r="AB36" s="134">
        <v>8815</v>
      </c>
      <c r="AC36" s="147">
        <v>0.35</v>
      </c>
      <c r="AD36" s="125">
        <v>15249.9</v>
      </c>
      <c r="AE36" s="126">
        <v>400</v>
      </c>
      <c r="AF36" s="127">
        <v>0.32200000000000001</v>
      </c>
      <c r="AG36" s="125">
        <v>128.80000000000001</v>
      </c>
      <c r="AH36" s="135">
        <v>1.538</v>
      </c>
      <c r="AI36" s="125">
        <v>22894.7</v>
      </c>
      <c r="AJ36" s="136">
        <v>4.7999999999999996E-3</v>
      </c>
      <c r="AK36" s="127">
        <v>1.389</v>
      </c>
      <c r="AL36" s="125">
        <v>20748.099999999999</v>
      </c>
      <c r="AM36" s="126">
        <v>295</v>
      </c>
      <c r="AN36" s="126"/>
      <c r="AO36" s="127">
        <v>23.927</v>
      </c>
      <c r="AP36" s="138">
        <v>0.1</v>
      </c>
      <c r="AQ36" s="125">
        <v>7058.4650000000001</v>
      </c>
      <c r="AR36" s="137">
        <v>1.65E-3</v>
      </c>
      <c r="AS36" s="125">
        <v>24.6</v>
      </c>
      <c r="AT36" s="137">
        <v>7.6E-3</v>
      </c>
      <c r="AU36" s="125">
        <v>113.1</v>
      </c>
      <c r="AV36" s="137">
        <v>2.639E-2</v>
      </c>
      <c r="AW36" s="125">
        <v>392.8</v>
      </c>
      <c r="AX36" s="126">
        <v>44</v>
      </c>
      <c r="AY36" s="138">
        <v>1</v>
      </c>
      <c r="AZ36" s="125">
        <v>44</v>
      </c>
      <c r="BA36" s="162">
        <v>2E-3</v>
      </c>
      <c r="BB36" s="125">
        <v>29.8</v>
      </c>
      <c r="BC36" s="139">
        <v>6.2799999999999995E-2</v>
      </c>
      <c r="BD36" s="125">
        <v>934.8</v>
      </c>
      <c r="BE36" s="136">
        <v>2.7000000000000001E-3</v>
      </c>
      <c r="BF36" s="125">
        <v>40.200000000000003</v>
      </c>
      <c r="BG36" s="129">
        <v>5</v>
      </c>
      <c r="BH36" s="127">
        <v>566.32399999999996</v>
      </c>
      <c r="BI36" s="125">
        <v>2831.62</v>
      </c>
      <c r="BJ36" s="127">
        <v>3384.9879999999998</v>
      </c>
      <c r="BK36" s="142">
        <v>3384.9879999999998</v>
      </c>
      <c r="BL36" s="127">
        <v>2E-3</v>
      </c>
      <c r="BM36" s="125">
        <v>29.8</v>
      </c>
      <c r="BN36" s="257">
        <v>189.7</v>
      </c>
      <c r="BO36" s="186">
        <v>8.6999999999999993</v>
      </c>
      <c r="BP36" s="125">
        <v>1650.4</v>
      </c>
      <c r="BQ36" s="125">
        <v>129533.87299999999</v>
      </c>
      <c r="BR36" s="143">
        <v>8.701724640601908</v>
      </c>
      <c r="BS36" s="144">
        <v>1.2659400000000001</v>
      </c>
    </row>
    <row r="37" spans="1:71" s="145" customFormat="1" ht="18" customHeight="1" x14ac:dyDescent="0.25">
      <c r="A37" s="120">
        <v>29</v>
      </c>
      <c r="B37" s="121" t="s">
        <v>192</v>
      </c>
      <c r="C37" s="122">
        <v>22062</v>
      </c>
      <c r="D37" s="126">
        <v>474</v>
      </c>
      <c r="E37" s="124">
        <v>13.496</v>
      </c>
      <c r="F37" s="125">
        <v>6397.1</v>
      </c>
      <c r="G37" s="126">
        <v>2119</v>
      </c>
      <c r="H37" s="127">
        <v>9.64</v>
      </c>
      <c r="I37" s="126">
        <v>388</v>
      </c>
      <c r="J37" s="124">
        <v>13.496</v>
      </c>
      <c r="K37" s="141">
        <v>101484.81</v>
      </c>
      <c r="L37" s="128">
        <v>0.14000000000000001</v>
      </c>
      <c r="M37" s="129">
        <v>17</v>
      </c>
      <c r="N37" s="124">
        <v>192.39599999999999</v>
      </c>
      <c r="O37" s="130">
        <v>3270.732</v>
      </c>
      <c r="P37" s="131">
        <v>1126</v>
      </c>
      <c r="Q37" s="132">
        <v>0.76900000000000002</v>
      </c>
      <c r="R37" s="132">
        <v>2.7410000000000001</v>
      </c>
      <c r="S37" s="130">
        <v>4715.8770000000004</v>
      </c>
      <c r="T37" s="125">
        <v>51451</v>
      </c>
      <c r="U37" s="133">
        <v>61.91</v>
      </c>
      <c r="V37" s="127">
        <v>199.86199999999999</v>
      </c>
      <c r="W37" s="125">
        <v>12373.5</v>
      </c>
      <c r="X37" s="126">
        <v>165</v>
      </c>
      <c r="Y37" s="127">
        <v>27.488</v>
      </c>
      <c r="Z37" s="125">
        <v>4535.5</v>
      </c>
      <c r="AA37" s="135">
        <v>0.73399999999999999</v>
      </c>
      <c r="AB37" s="134">
        <v>10728</v>
      </c>
      <c r="AC37" s="218">
        <v>0.25</v>
      </c>
      <c r="AD37" s="125">
        <v>18205</v>
      </c>
      <c r="AE37" s="126">
        <v>830</v>
      </c>
      <c r="AF37" s="127">
        <v>0.32200000000000001</v>
      </c>
      <c r="AG37" s="125">
        <v>267.3</v>
      </c>
      <c r="AH37" s="135">
        <v>1.538</v>
      </c>
      <c r="AI37" s="125">
        <v>33931.4</v>
      </c>
      <c r="AJ37" s="136">
        <v>4.7999999999999996E-3</v>
      </c>
      <c r="AK37" s="127">
        <v>0.46899999999999997</v>
      </c>
      <c r="AL37" s="125">
        <v>10453</v>
      </c>
      <c r="AM37" s="126">
        <v>354</v>
      </c>
      <c r="AN37" s="126"/>
      <c r="AO37" s="127">
        <v>23.927</v>
      </c>
      <c r="AP37" s="138">
        <v>0.1</v>
      </c>
      <c r="AQ37" s="125">
        <v>8470.1579999999994</v>
      </c>
      <c r="AR37" s="137">
        <v>1.65E-3</v>
      </c>
      <c r="AS37" s="125">
        <v>36.4</v>
      </c>
      <c r="AT37" s="137">
        <v>7.6E-3</v>
      </c>
      <c r="AU37" s="125">
        <v>167.7</v>
      </c>
      <c r="AV37" s="137">
        <v>2.639E-2</v>
      </c>
      <c r="AW37" s="125">
        <v>582.20000000000005</v>
      </c>
      <c r="AX37" s="126">
        <v>58</v>
      </c>
      <c r="AY37" s="138">
        <v>1</v>
      </c>
      <c r="AZ37" s="125">
        <v>58</v>
      </c>
      <c r="BA37" s="162">
        <v>2E-3</v>
      </c>
      <c r="BB37" s="125">
        <v>44.1</v>
      </c>
      <c r="BC37" s="139">
        <v>6.2799999999999995E-2</v>
      </c>
      <c r="BD37" s="125">
        <v>1385.5</v>
      </c>
      <c r="BE37" s="136">
        <v>2.7000000000000001E-3</v>
      </c>
      <c r="BF37" s="125">
        <v>59.6</v>
      </c>
      <c r="BG37" s="129">
        <v>5</v>
      </c>
      <c r="BH37" s="127">
        <v>566.32399999999996</v>
      </c>
      <c r="BI37" s="125">
        <v>2831.62</v>
      </c>
      <c r="BJ37" s="127">
        <v>3384.9879999999998</v>
      </c>
      <c r="BK37" s="142">
        <v>3384.9879999999998</v>
      </c>
      <c r="BL37" s="127">
        <v>2E-3</v>
      </c>
      <c r="BM37" s="125">
        <v>44.1</v>
      </c>
      <c r="BN37" s="257">
        <v>434.8</v>
      </c>
      <c r="BO37" s="186">
        <v>8.6999999999999993</v>
      </c>
      <c r="BP37" s="125">
        <v>3782.8</v>
      </c>
      <c r="BQ37" s="125">
        <v>158460.96600000004</v>
      </c>
      <c r="BR37" s="143">
        <v>7.1825295077508855</v>
      </c>
      <c r="BS37" s="144">
        <v>1.0449299999999999</v>
      </c>
    </row>
    <row r="38" spans="1:71" s="145" customFormat="1" ht="18" customHeight="1" x14ac:dyDescent="0.25">
      <c r="A38" s="120">
        <v>30</v>
      </c>
      <c r="B38" s="121" t="s">
        <v>193</v>
      </c>
      <c r="C38" s="122">
        <v>33581</v>
      </c>
      <c r="D38" s="126">
        <v>1015</v>
      </c>
      <c r="E38" s="124">
        <v>13.496</v>
      </c>
      <c r="F38" s="125">
        <v>13698.4</v>
      </c>
      <c r="G38" s="126">
        <v>2741</v>
      </c>
      <c r="H38" s="127">
        <v>9.64</v>
      </c>
      <c r="I38" s="126">
        <v>45</v>
      </c>
      <c r="J38" s="124">
        <v>13.496</v>
      </c>
      <c r="K38" s="141">
        <v>115712.511</v>
      </c>
      <c r="L38" s="128">
        <v>0.14000000000000001</v>
      </c>
      <c r="M38" s="129">
        <v>14</v>
      </c>
      <c r="N38" s="124">
        <v>192.39599999999999</v>
      </c>
      <c r="O38" s="130">
        <v>2693.5439999999999</v>
      </c>
      <c r="P38" s="131">
        <v>1180</v>
      </c>
      <c r="Q38" s="132">
        <v>0.76900000000000002</v>
      </c>
      <c r="R38" s="132">
        <v>2.7410000000000001</v>
      </c>
      <c r="S38" s="130">
        <v>5342.2090000000007</v>
      </c>
      <c r="T38" s="125">
        <v>55050.3</v>
      </c>
      <c r="U38" s="133">
        <v>75.349999999999994</v>
      </c>
      <c r="V38" s="127">
        <v>199.86199999999999</v>
      </c>
      <c r="W38" s="125">
        <v>15059.6</v>
      </c>
      <c r="X38" s="126">
        <v>499</v>
      </c>
      <c r="Y38" s="127">
        <v>27.488</v>
      </c>
      <c r="Z38" s="125">
        <v>13716.5</v>
      </c>
      <c r="AA38" s="127">
        <v>0.60099999999999998</v>
      </c>
      <c r="AB38" s="134">
        <v>13613</v>
      </c>
      <c r="AC38" s="218">
        <v>0.25</v>
      </c>
      <c r="AD38" s="125">
        <v>22734.6</v>
      </c>
      <c r="AE38" s="126">
        <v>730</v>
      </c>
      <c r="AF38" s="127">
        <v>0.32200000000000001</v>
      </c>
      <c r="AG38" s="125">
        <v>235.1</v>
      </c>
      <c r="AH38" s="135">
        <v>1.538</v>
      </c>
      <c r="AI38" s="125">
        <v>51647.6</v>
      </c>
      <c r="AJ38" s="136">
        <v>4.7999999999999996E-3</v>
      </c>
      <c r="AK38" s="127">
        <v>0.433</v>
      </c>
      <c r="AL38" s="125">
        <v>14701.8</v>
      </c>
      <c r="AM38" s="126">
        <v>460</v>
      </c>
      <c r="AN38" s="126"/>
      <c r="AO38" s="127">
        <v>23.927</v>
      </c>
      <c r="AP38" s="138">
        <v>0.1</v>
      </c>
      <c r="AQ38" s="125">
        <v>11006.42</v>
      </c>
      <c r="AR38" s="137">
        <v>1.65E-3</v>
      </c>
      <c r="AS38" s="125">
        <v>55.4</v>
      </c>
      <c r="AT38" s="137">
        <v>7.6E-3</v>
      </c>
      <c r="AU38" s="125">
        <v>255.2</v>
      </c>
      <c r="AV38" s="137">
        <v>2.639E-2</v>
      </c>
      <c r="AW38" s="125">
        <v>886.2</v>
      </c>
      <c r="AX38" s="126">
        <v>58</v>
      </c>
      <c r="AY38" s="138">
        <v>1</v>
      </c>
      <c r="AZ38" s="125">
        <v>58</v>
      </c>
      <c r="BA38" s="162">
        <v>2E-3</v>
      </c>
      <c r="BB38" s="125">
        <v>67.2</v>
      </c>
      <c r="BC38" s="139">
        <v>6.2799999999999995E-2</v>
      </c>
      <c r="BD38" s="125">
        <v>2108.9</v>
      </c>
      <c r="BE38" s="136">
        <v>2.7000000000000001E-3</v>
      </c>
      <c r="BF38" s="125">
        <v>90.7</v>
      </c>
      <c r="BG38" s="129">
        <v>7</v>
      </c>
      <c r="BH38" s="135">
        <v>498.62299999999999</v>
      </c>
      <c r="BI38" s="125">
        <v>3490.3609999999999</v>
      </c>
      <c r="BJ38" s="127">
        <v>3384.9879999999998</v>
      </c>
      <c r="BK38" s="142">
        <v>3384.9879999999998</v>
      </c>
      <c r="BL38" s="127">
        <v>2E-3</v>
      </c>
      <c r="BM38" s="125">
        <v>67.2</v>
      </c>
      <c r="BN38" s="257">
        <v>551.70000000000005</v>
      </c>
      <c r="BO38" s="186">
        <v>8.6999999999999993</v>
      </c>
      <c r="BP38" s="125">
        <v>4799.8</v>
      </c>
      <c r="BQ38" s="125">
        <v>213114.26900000006</v>
      </c>
      <c r="BR38" s="143">
        <v>6.3462752449301707</v>
      </c>
      <c r="BS38" s="144">
        <v>0.92327000000000004</v>
      </c>
    </row>
    <row r="39" spans="1:71" s="145" customFormat="1" ht="18" customHeight="1" x14ac:dyDescent="0.25">
      <c r="A39" s="120">
        <v>31</v>
      </c>
      <c r="B39" s="121" t="s">
        <v>194</v>
      </c>
      <c r="C39" s="122">
        <v>33853</v>
      </c>
      <c r="D39" s="126">
        <v>1365</v>
      </c>
      <c r="E39" s="124">
        <v>13.496</v>
      </c>
      <c r="F39" s="125">
        <v>18422</v>
      </c>
      <c r="G39" s="126">
        <v>3697</v>
      </c>
      <c r="H39" s="127">
        <v>9.64</v>
      </c>
      <c r="I39" s="126">
        <v>122</v>
      </c>
      <c r="J39" s="124">
        <v>13.496</v>
      </c>
      <c r="K39" s="141">
        <v>183454.41500000001</v>
      </c>
      <c r="L39" s="128">
        <v>0.14000000000000001</v>
      </c>
      <c r="M39" s="129">
        <v>18</v>
      </c>
      <c r="N39" s="124">
        <v>192.39599999999999</v>
      </c>
      <c r="O39" s="130">
        <v>3463.1279999999997</v>
      </c>
      <c r="P39" s="131">
        <v>1320</v>
      </c>
      <c r="Q39" s="132">
        <v>0.76900000000000002</v>
      </c>
      <c r="R39" s="132">
        <v>2.7410000000000001</v>
      </c>
      <c r="S39" s="130">
        <v>6461.1130000000003</v>
      </c>
      <c r="T39" s="125">
        <v>78113.399999999994</v>
      </c>
      <c r="U39" s="133">
        <v>125.52500000000001</v>
      </c>
      <c r="V39" s="127">
        <v>199.86199999999999</v>
      </c>
      <c r="W39" s="125">
        <v>25087.7</v>
      </c>
      <c r="X39" s="126">
        <v>712</v>
      </c>
      <c r="Y39" s="127">
        <v>27.488</v>
      </c>
      <c r="Z39" s="125">
        <v>19571.5</v>
      </c>
      <c r="AA39" s="127">
        <v>0.60099999999999998</v>
      </c>
      <c r="AB39" s="134">
        <v>23370</v>
      </c>
      <c r="AC39" s="218">
        <v>0.25</v>
      </c>
      <c r="AD39" s="125">
        <v>24727.5</v>
      </c>
      <c r="AE39" s="126">
        <v>920</v>
      </c>
      <c r="AF39" s="127">
        <v>0.32200000000000001</v>
      </c>
      <c r="AG39" s="125">
        <v>296.2</v>
      </c>
      <c r="AH39" s="135">
        <v>1.538</v>
      </c>
      <c r="AI39" s="125">
        <v>52065.9</v>
      </c>
      <c r="AJ39" s="136">
        <v>4.7999999999999996E-3</v>
      </c>
      <c r="AK39" s="127"/>
      <c r="AL39" s="125">
        <v>162.5</v>
      </c>
      <c r="AM39" s="126"/>
      <c r="AN39" s="126">
        <v>448</v>
      </c>
      <c r="AO39" s="127">
        <v>23.927</v>
      </c>
      <c r="AP39" s="138">
        <v>0.1</v>
      </c>
      <c r="AQ39" s="125">
        <v>11791.2256</v>
      </c>
      <c r="AR39" s="137">
        <v>1.65E-3</v>
      </c>
      <c r="AS39" s="125">
        <v>55.9</v>
      </c>
      <c r="AT39" s="137">
        <v>7.6E-3</v>
      </c>
      <c r="AU39" s="125">
        <v>257.3</v>
      </c>
      <c r="AV39" s="137">
        <v>2.639E-2</v>
      </c>
      <c r="AW39" s="125">
        <v>893.4</v>
      </c>
      <c r="AX39" s="126">
        <v>70</v>
      </c>
      <c r="AY39" s="138">
        <v>1</v>
      </c>
      <c r="AZ39" s="125">
        <v>70</v>
      </c>
      <c r="BA39" s="162">
        <v>2E-3</v>
      </c>
      <c r="BB39" s="125">
        <v>67.7</v>
      </c>
      <c r="BC39" s="139">
        <v>6.2799999999999995E-2</v>
      </c>
      <c r="BD39" s="125">
        <v>2126</v>
      </c>
      <c r="BE39" s="136">
        <v>2.7000000000000001E-3</v>
      </c>
      <c r="BF39" s="125">
        <v>91.4</v>
      </c>
      <c r="BG39" s="129">
        <v>7</v>
      </c>
      <c r="BH39" s="135">
        <v>498.62299999999999</v>
      </c>
      <c r="BI39" s="125">
        <v>3490.3609999999999</v>
      </c>
      <c r="BJ39" s="127">
        <v>3384.9879999999998</v>
      </c>
      <c r="BK39" s="142">
        <v>3384.9879999999998</v>
      </c>
      <c r="BL39" s="127">
        <v>2E-3</v>
      </c>
      <c r="BM39" s="125">
        <v>67.7</v>
      </c>
      <c r="BN39" s="257">
        <v>559.9</v>
      </c>
      <c r="BO39" s="186">
        <v>8.6999999999999993</v>
      </c>
      <c r="BP39" s="125">
        <v>4871.1000000000004</v>
      </c>
      <c r="BQ39" s="125">
        <v>245613.7746</v>
      </c>
      <c r="BR39" s="143">
        <v>7.2553030632440256</v>
      </c>
      <c r="BS39" s="144">
        <v>1.0555099999999999</v>
      </c>
    </row>
    <row r="40" spans="1:71" s="145" customFormat="1" ht="18" customHeight="1" x14ac:dyDescent="0.3">
      <c r="A40" s="330" t="s">
        <v>266</v>
      </c>
      <c r="B40" s="331"/>
      <c r="C40" s="152">
        <v>1192491</v>
      </c>
      <c r="D40" s="152">
        <v>51308</v>
      </c>
      <c r="E40" s="153" t="s">
        <v>25</v>
      </c>
      <c r="F40" s="154">
        <v>692452.5</v>
      </c>
      <c r="G40" s="152">
        <v>129395</v>
      </c>
      <c r="H40" s="153" t="s">
        <v>25</v>
      </c>
      <c r="I40" s="152">
        <v>6276</v>
      </c>
      <c r="J40" s="153" t="s">
        <v>25</v>
      </c>
      <c r="K40" s="154">
        <v>5173756.6209999993</v>
      </c>
      <c r="L40" s="153" t="s">
        <v>25</v>
      </c>
      <c r="M40" s="152">
        <v>309</v>
      </c>
      <c r="N40" s="153" t="s">
        <v>25</v>
      </c>
      <c r="O40" s="154">
        <v>59450.363999999994</v>
      </c>
      <c r="P40" s="152">
        <v>47921</v>
      </c>
      <c r="Q40" s="153" t="s">
        <v>25</v>
      </c>
      <c r="R40" s="153" t="s">
        <v>25</v>
      </c>
      <c r="S40" s="154">
        <v>230856.21599999999</v>
      </c>
      <c r="T40" s="154">
        <v>2383976.7000000002</v>
      </c>
      <c r="U40" s="155">
        <v>3516.7750000000005</v>
      </c>
      <c r="V40" s="153" t="s">
        <v>25</v>
      </c>
      <c r="W40" s="154">
        <v>702869.59999999986</v>
      </c>
      <c r="X40" s="152">
        <v>14948</v>
      </c>
      <c r="Y40" s="153" t="s">
        <v>25</v>
      </c>
      <c r="Z40" s="154">
        <v>410890.70000000007</v>
      </c>
      <c r="AA40" s="153" t="s">
        <v>25</v>
      </c>
      <c r="AB40" s="156">
        <v>235973</v>
      </c>
      <c r="AC40" s="157" t="s">
        <v>25</v>
      </c>
      <c r="AD40" s="154">
        <v>809257.39999999991</v>
      </c>
      <c r="AE40" s="152">
        <v>28012</v>
      </c>
      <c r="AF40" s="153" t="s">
        <v>25</v>
      </c>
      <c r="AG40" s="154">
        <v>9019.7999999999993</v>
      </c>
      <c r="AH40" s="153" t="s">
        <v>25</v>
      </c>
      <c r="AI40" s="154">
        <v>1583263.1000000003</v>
      </c>
      <c r="AJ40" s="153" t="s">
        <v>40</v>
      </c>
      <c r="AK40" s="153" t="s">
        <v>40</v>
      </c>
      <c r="AL40" s="154">
        <v>332285.90000000002</v>
      </c>
      <c r="AM40" s="152">
        <v>8966</v>
      </c>
      <c r="AN40" s="152">
        <v>10194</v>
      </c>
      <c r="AO40" s="153" t="s">
        <v>40</v>
      </c>
      <c r="AP40" s="153" t="s">
        <v>40</v>
      </c>
      <c r="AQ40" s="154">
        <v>551642.28820000018</v>
      </c>
      <c r="AR40" s="153" t="s">
        <v>40</v>
      </c>
      <c r="AS40" s="154">
        <v>2927.3</v>
      </c>
      <c r="AT40" s="153" t="s">
        <v>40</v>
      </c>
      <c r="AU40" s="154">
        <v>9062.9</v>
      </c>
      <c r="AV40" s="153" t="s">
        <v>40</v>
      </c>
      <c r="AW40" s="154">
        <v>18024.2</v>
      </c>
      <c r="AX40" s="152">
        <v>1980</v>
      </c>
      <c r="AY40" s="153" t="s">
        <v>25</v>
      </c>
      <c r="AZ40" s="154">
        <v>1980</v>
      </c>
      <c r="BA40" s="153" t="s">
        <v>25</v>
      </c>
      <c r="BB40" s="154">
        <v>2384.7999999999988</v>
      </c>
      <c r="BC40" s="153" t="s">
        <v>25</v>
      </c>
      <c r="BD40" s="154">
        <v>67787.799999999988</v>
      </c>
      <c r="BE40" s="153" t="s">
        <v>25</v>
      </c>
      <c r="BF40" s="154">
        <v>2452.3999999999996</v>
      </c>
      <c r="BG40" s="152">
        <v>274</v>
      </c>
      <c r="BH40" s="153" t="s">
        <v>25</v>
      </c>
      <c r="BI40" s="154">
        <v>128840.36999999995</v>
      </c>
      <c r="BJ40" s="153" t="s">
        <v>25</v>
      </c>
      <c r="BK40" s="154">
        <v>108836.53799999996</v>
      </c>
      <c r="BL40" s="153" t="s">
        <v>25</v>
      </c>
      <c r="BM40" s="154">
        <v>3024.5999999999985</v>
      </c>
      <c r="BN40" s="258">
        <v>30135.353999999999</v>
      </c>
      <c r="BO40" s="153" t="s">
        <v>25</v>
      </c>
      <c r="BP40" s="154">
        <v>375869.99999999994</v>
      </c>
      <c r="BQ40" s="154">
        <v>8196848.8961999975</v>
      </c>
      <c r="BR40" s="158">
        <v>7.0941937633731493</v>
      </c>
      <c r="BS40" s="159">
        <v>1</v>
      </c>
    </row>
    <row r="41" spans="1:71" ht="36" customHeight="1" x14ac:dyDescent="0.25">
      <c r="A41" s="302" t="s">
        <v>310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49"/>
      <c r="N41" s="349"/>
    </row>
    <row r="42" spans="1:71" x14ac:dyDescent="0.25">
      <c r="T42" s="68"/>
    </row>
    <row r="43" spans="1:71" x14ac:dyDescent="0.25">
      <c r="G43" s="6" t="s">
        <v>46</v>
      </c>
    </row>
  </sheetData>
  <mergeCells count="75">
    <mergeCell ref="A41:L41"/>
    <mergeCell ref="AM4:AM6"/>
    <mergeCell ref="AQ4:AQ6"/>
    <mergeCell ref="AP4:AP6"/>
    <mergeCell ref="AN4:AN6"/>
    <mergeCell ref="AO4:AO6"/>
    <mergeCell ref="BG4:BG6"/>
    <mergeCell ref="X4:X6"/>
    <mergeCell ref="Y4:Y6"/>
    <mergeCell ref="Z4:Z6"/>
    <mergeCell ref="AA4:AA6"/>
    <mergeCell ref="AH4:AH6"/>
    <mergeCell ref="AI4:AI6"/>
    <mergeCell ref="AJ4:AJ6"/>
    <mergeCell ref="AK4:AK6"/>
    <mergeCell ref="AD4:AD6"/>
    <mergeCell ref="AE4:AE6"/>
    <mergeCell ref="BF4:BF6"/>
    <mergeCell ref="AF4:AF6"/>
    <mergeCell ref="AT4:AT6"/>
    <mergeCell ref="BC4:BC6"/>
    <mergeCell ref="AL4:AL6"/>
    <mergeCell ref="BS4:BS6"/>
    <mergeCell ref="BQ4:BQ6"/>
    <mergeCell ref="BB4:BB6"/>
    <mergeCell ref="AY4:AY6"/>
    <mergeCell ref="AZ4:AZ6"/>
    <mergeCell ref="BR4:BR6"/>
    <mergeCell ref="BO4:BO6"/>
    <mergeCell ref="BP4:BP6"/>
    <mergeCell ref="BN4:BN6"/>
    <mergeCell ref="BK4:BK6"/>
    <mergeCell ref="BL4:BL6"/>
    <mergeCell ref="BM4:BM6"/>
    <mergeCell ref="BA4:BA6"/>
    <mergeCell ref="BH4:BH6"/>
    <mergeCell ref="BI4:BI6"/>
    <mergeCell ref="BJ4:BJ6"/>
    <mergeCell ref="K4:K6"/>
    <mergeCell ref="L4:L6"/>
    <mergeCell ref="AG4:AG6"/>
    <mergeCell ref="BE4:BE6"/>
    <mergeCell ref="U4:U6"/>
    <mergeCell ref="V4:V6"/>
    <mergeCell ref="W4:W6"/>
    <mergeCell ref="AR4:AR6"/>
    <mergeCell ref="AS4:AS6"/>
    <mergeCell ref="AX4:AX6"/>
    <mergeCell ref="AU4:AU6"/>
    <mergeCell ref="AV4:AV6"/>
    <mergeCell ref="AW4:AW6"/>
    <mergeCell ref="BD4:BD6"/>
    <mergeCell ref="AB4:AB6"/>
    <mergeCell ref="AC4:AC6"/>
    <mergeCell ref="F4:F6"/>
    <mergeCell ref="G4:G6"/>
    <mergeCell ref="H4:H6"/>
    <mergeCell ref="I4:I6"/>
    <mergeCell ref="J4:J6"/>
    <mergeCell ref="T4:T6"/>
    <mergeCell ref="M4:M6"/>
    <mergeCell ref="N4:N6"/>
    <mergeCell ref="P4:P6"/>
    <mergeCell ref="Q4:Q6"/>
    <mergeCell ref="R4:R6"/>
    <mergeCell ref="S4:S6"/>
    <mergeCell ref="O4:O6"/>
    <mergeCell ref="A40:B40"/>
    <mergeCell ref="D4:D6"/>
    <mergeCell ref="E4:E6"/>
    <mergeCell ref="A4:A6"/>
    <mergeCell ref="B4:B6"/>
    <mergeCell ref="C4:C6"/>
    <mergeCell ref="A8:B8"/>
    <mergeCell ref="A7:B7"/>
  </mergeCells>
  <phoneticPr fontId="32" type="noConversion"/>
  <pageMargins left="0.17" right="0.17" top="0.43307086614173229" bottom="0.35433070866141736" header="0.15748031496062992" footer="0.19685039370078741"/>
  <pageSetup paperSize="9" scale="62" fitToWidth="0" orientation="landscape" r:id="rId1"/>
  <headerFooter alignWithMargins="0">
    <oddFooter>Страница  &amp;P из &amp;N</oddFooter>
  </headerFooter>
  <colBreaks count="1" manualBreakCount="1">
    <brk id="65" max="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I46"/>
  <sheetViews>
    <sheetView view="pageBreakPreview" zoomScale="55" zoomScaleNormal="100" zoomScaleSheetLayoutView="55" workbookViewId="0">
      <pane xSplit="2" ySplit="9" topLeftCell="C10" activePane="bottomRight" state="frozenSplit"/>
      <selection activeCell="BY6" sqref="BY6"/>
      <selection pane="topRight" activeCell="BY6" sqref="BY6"/>
      <selection pane="bottomLeft" activeCell="BY6" sqref="BY6"/>
      <selection pane="bottomRight" activeCell="J52" sqref="J52"/>
    </sheetView>
  </sheetViews>
  <sheetFormatPr defaultColWidth="8.77734375" defaultRowHeight="13.2" x14ac:dyDescent="0.25"/>
  <cols>
    <col min="1" max="1" width="4.6640625" style="1" customWidth="1"/>
    <col min="2" max="2" width="29.77734375" style="1" customWidth="1"/>
    <col min="3" max="3" width="13.44140625" style="1" customWidth="1"/>
    <col min="4" max="4" width="15.6640625" style="1" customWidth="1"/>
    <col min="5" max="5" width="17.6640625" style="1" customWidth="1"/>
    <col min="6" max="6" width="16.33203125" style="1" customWidth="1"/>
    <col min="7" max="7" width="16.6640625" style="1" customWidth="1"/>
    <col min="8" max="8" width="12.109375" style="1" customWidth="1"/>
    <col min="9" max="9" width="17.77734375" style="1" customWidth="1"/>
    <col min="10" max="10" width="19.109375" style="1" customWidth="1"/>
    <col min="11" max="11" width="14.44140625" style="1" customWidth="1"/>
    <col min="12" max="12" width="17.109375" style="1" customWidth="1"/>
    <col min="13" max="13" width="18.77734375" style="1" customWidth="1"/>
    <col min="14" max="14" width="20" style="1" customWidth="1"/>
    <col min="15" max="15" width="18.77734375" style="1" customWidth="1"/>
    <col min="16" max="16" width="18.6640625" style="1" customWidth="1"/>
    <col min="17" max="17" width="18.21875" style="1" customWidth="1"/>
    <col min="18" max="18" width="17.77734375" style="1" customWidth="1"/>
    <col min="19" max="19" width="18.44140625" style="1" customWidth="1"/>
    <col min="20" max="20" width="18" style="1" customWidth="1"/>
    <col min="21" max="21" width="22.21875" style="1" customWidth="1"/>
    <col min="22" max="22" width="17.44140625" style="1" customWidth="1"/>
    <col min="23" max="23" width="20.5546875" style="1" customWidth="1"/>
    <col min="24" max="24" width="17" style="1" customWidth="1"/>
    <col min="25" max="25" width="15.21875" style="1" customWidth="1"/>
    <col min="26" max="26" width="18.109375" style="1" customWidth="1"/>
    <col min="27" max="27" width="17.109375" style="1" customWidth="1"/>
    <col min="28" max="28" width="19.109375" style="1" customWidth="1"/>
    <col min="29" max="29" width="23" style="1" customWidth="1"/>
    <col min="30" max="30" width="19.6640625" style="1" customWidth="1"/>
    <col min="31" max="31" width="22.6640625" style="1" customWidth="1"/>
    <col min="32" max="32" width="22.109375" style="1" customWidth="1"/>
    <col min="33" max="34" width="18.44140625" style="1" customWidth="1"/>
    <col min="35" max="35" width="19.21875" style="1" customWidth="1"/>
    <col min="36" max="16384" width="8.77734375" style="1"/>
  </cols>
  <sheetData>
    <row r="1" spans="1:35" ht="14.4" x14ac:dyDescent="0.3">
      <c r="T1" s="260"/>
    </row>
    <row r="2" spans="1:35" ht="35.25" customHeight="1" x14ac:dyDescent="0.3">
      <c r="A2" s="8"/>
      <c r="B2" s="52">
        <f ca="1">NOW()</f>
        <v>44146.445550925928</v>
      </c>
      <c r="C2" s="313" t="s">
        <v>316</v>
      </c>
      <c r="D2" s="313"/>
      <c r="E2" s="313"/>
      <c r="F2" s="313"/>
      <c r="G2" s="313"/>
      <c r="H2" s="313"/>
      <c r="I2" s="313"/>
      <c r="J2" s="313"/>
      <c r="K2" s="313"/>
      <c r="N2" s="5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22"/>
    </row>
    <row r="3" spans="1:35" ht="17.7" customHeight="1" x14ac:dyDescent="0.35">
      <c r="A3" s="9"/>
      <c r="B3" s="52"/>
      <c r="C3" s="336"/>
      <c r="D3" s="336"/>
      <c r="E3" s="336"/>
      <c r="F3" s="336"/>
      <c r="G3" s="336"/>
      <c r="H3" s="336"/>
      <c r="I3" s="13"/>
      <c r="K3" s="13"/>
      <c r="L3" s="270"/>
      <c r="M3" s="191">
        <v>2.9099965041342979</v>
      </c>
      <c r="N3" s="43">
        <v>5141235</v>
      </c>
      <c r="O3" s="276"/>
      <c r="P3" s="276"/>
      <c r="Q3" s="9"/>
      <c r="R3" s="271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5" ht="15.6" x14ac:dyDescent="0.3">
      <c r="A4" s="3" t="s">
        <v>295</v>
      </c>
      <c r="B4" s="3"/>
      <c r="C4" s="37"/>
      <c r="D4" s="37"/>
      <c r="E4" s="37"/>
      <c r="F4" s="37"/>
      <c r="G4" s="37"/>
      <c r="H4" s="36"/>
      <c r="I4" s="14"/>
      <c r="J4" s="192"/>
      <c r="K4" s="14"/>
      <c r="L4" s="14"/>
      <c r="M4" s="192"/>
      <c r="N4" s="14"/>
      <c r="O4" s="14"/>
      <c r="P4" s="14"/>
      <c r="Q4" s="9"/>
      <c r="R4" s="9"/>
      <c r="S4" s="9"/>
      <c r="T4" s="14"/>
      <c r="U4" s="9"/>
      <c r="V4" s="9"/>
      <c r="W4" s="9"/>
      <c r="X4" s="9"/>
      <c r="Y4" s="9"/>
      <c r="AA4" s="9"/>
      <c r="AB4" s="9"/>
      <c r="AC4" s="9"/>
      <c r="AD4" s="9"/>
      <c r="AE4" s="9"/>
      <c r="AF4" s="13"/>
      <c r="AG4" s="13"/>
      <c r="AH4" s="13"/>
      <c r="AI4" s="13"/>
    </row>
    <row r="5" spans="1:35" ht="13.2" customHeight="1" x14ac:dyDescent="0.25">
      <c r="A5" s="300" t="s">
        <v>0</v>
      </c>
      <c r="B5" s="300" t="str">
        <f>ИНП2021!B4</f>
        <v>Наименование и статус муниципального образования Брянской области / показатель</v>
      </c>
      <c r="C5" s="300" t="s">
        <v>221</v>
      </c>
      <c r="D5" s="300" t="s">
        <v>1</v>
      </c>
      <c r="E5" s="300" t="s">
        <v>47</v>
      </c>
      <c r="F5" s="300" t="s">
        <v>41</v>
      </c>
      <c r="G5" s="301" t="s">
        <v>48</v>
      </c>
      <c r="H5" s="300" t="s">
        <v>38</v>
      </c>
      <c r="I5" s="300" t="s">
        <v>240</v>
      </c>
      <c r="J5" s="300" t="s">
        <v>42</v>
      </c>
      <c r="K5" s="300" t="s">
        <v>34</v>
      </c>
      <c r="L5" s="34">
        <v>0.76</v>
      </c>
      <c r="M5" s="300" t="s">
        <v>243</v>
      </c>
      <c r="N5" s="34">
        <v>4.4999999999999998E-2</v>
      </c>
      <c r="O5" s="310" t="s">
        <v>244</v>
      </c>
      <c r="P5" s="301" t="s">
        <v>245</v>
      </c>
      <c r="Q5" s="296" t="s">
        <v>259</v>
      </c>
      <c r="R5" s="310" t="s">
        <v>260</v>
      </c>
      <c r="S5" s="34">
        <f>100%-L5-N5</f>
        <v>0.19500000000000001</v>
      </c>
      <c r="T5" s="300" t="s">
        <v>269</v>
      </c>
      <c r="U5" s="34">
        <f>L5+N5+S5</f>
        <v>1</v>
      </c>
      <c r="V5" s="310" t="s">
        <v>275</v>
      </c>
      <c r="W5" s="310" t="s">
        <v>297</v>
      </c>
      <c r="X5" s="310" t="s">
        <v>200</v>
      </c>
      <c r="Y5" s="310" t="s">
        <v>199</v>
      </c>
      <c r="Z5" s="300" t="s">
        <v>205</v>
      </c>
      <c r="AA5" s="301" t="s">
        <v>207</v>
      </c>
      <c r="AB5" s="301" t="s">
        <v>208</v>
      </c>
      <c r="AC5" s="301" t="s">
        <v>209</v>
      </c>
      <c r="AD5" s="301" t="s">
        <v>204</v>
      </c>
      <c r="AE5" s="301" t="s">
        <v>202</v>
      </c>
      <c r="AF5" s="299" t="s">
        <v>203</v>
      </c>
      <c r="AG5" s="299" t="s">
        <v>201</v>
      </c>
      <c r="AH5" s="299" t="s">
        <v>267</v>
      </c>
      <c r="AI5" s="299" t="s">
        <v>262</v>
      </c>
    </row>
    <row r="6" spans="1:35" ht="13.2" customHeight="1" x14ac:dyDescent="0.25">
      <c r="A6" s="300"/>
      <c r="B6" s="300"/>
      <c r="C6" s="300"/>
      <c r="D6" s="300"/>
      <c r="E6" s="300"/>
      <c r="F6" s="300"/>
      <c r="G6" s="301"/>
      <c r="H6" s="300"/>
      <c r="I6" s="300"/>
      <c r="J6" s="300"/>
      <c r="K6" s="300"/>
      <c r="L6" s="299" t="s">
        <v>241</v>
      </c>
      <c r="M6" s="300"/>
      <c r="N6" s="299" t="s">
        <v>242</v>
      </c>
      <c r="O6" s="311"/>
      <c r="P6" s="301"/>
      <c r="Q6" s="297"/>
      <c r="R6" s="311"/>
      <c r="S6" s="299" t="s">
        <v>249</v>
      </c>
      <c r="T6" s="300"/>
      <c r="U6" s="299" t="s">
        <v>298</v>
      </c>
      <c r="V6" s="311"/>
      <c r="W6" s="311"/>
      <c r="X6" s="311"/>
      <c r="Y6" s="311"/>
      <c r="Z6" s="300"/>
      <c r="AA6" s="301"/>
      <c r="AB6" s="301"/>
      <c r="AC6" s="301"/>
      <c r="AD6" s="301"/>
      <c r="AE6" s="301"/>
      <c r="AF6" s="299"/>
      <c r="AG6" s="299"/>
      <c r="AH6" s="299"/>
      <c r="AI6" s="299"/>
    </row>
    <row r="7" spans="1:35" ht="91.8" customHeight="1" x14ac:dyDescent="0.25">
      <c r="A7" s="300"/>
      <c r="B7" s="300"/>
      <c r="C7" s="300"/>
      <c r="D7" s="300"/>
      <c r="E7" s="300"/>
      <c r="F7" s="300"/>
      <c r="G7" s="301"/>
      <c r="H7" s="300"/>
      <c r="I7" s="300"/>
      <c r="J7" s="300"/>
      <c r="K7" s="300"/>
      <c r="L7" s="299"/>
      <c r="M7" s="300"/>
      <c r="N7" s="299"/>
      <c r="O7" s="312"/>
      <c r="P7" s="301"/>
      <c r="Q7" s="298"/>
      <c r="R7" s="312"/>
      <c r="S7" s="299"/>
      <c r="T7" s="300"/>
      <c r="U7" s="299"/>
      <c r="V7" s="312"/>
      <c r="W7" s="312"/>
      <c r="X7" s="312"/>
      <c r="Y7" s="312"/>
      <c r="Z7" s="300"/>
      <c r="AA7" s="301"/>
      <c r="AB7" s="301"/>
      <c r="AC7" s="301"/>
      <c r="AD7" s="301"/>
      <c r="AE7" s="301"/>
      <c r="AF7" s="299"/>
      <c r="AG7" s="299"/>
      <c r="AH7" s="299"/>
      <c r="AI7" s="299"/>
    </row>
    <row r="8" spans="1:35" s="31" customFormat="1" ht="27" customHeight="1" x14ac:dyDescent="0.25">
      <c r="A8" s="308" t="s">
        <v>79</v>
      </c>
      <c r="B8" s="309"/>
      <c r="C8" s="45">
        <v>1</v>
      </c>
      <c r="D8" s="45">
        <v>2</v>
      </c>
      <c r="E8" s="45">
        <v>3</v>
      </c>
      <c r="F8" s="45">
        <v>4</v>
      </c>
      <c r="G8" s="45" t="s">
        <v>75</v>
      </c>
      <c r="H8" s="45" t="s">
        <v>76</v>
      </c>
      <c r="I8" s="45" t="s">
        <v>36</v>
      </c>
      <c r="J8" s="45" t="s">
        <v>254</v>
      </c>
      <c r="K8" s="45" t="s">
        <v>37</v>
      </c>
      <c r="L8" s="42" t="s">
        <v>255</v>
      </c>
      <c r="M8" s="45" t="s">
        <v>256</v>
      </c>
      <c r="N8" s="42" t="s">
        <v>257</v>
      </c>
      <c r="O8" s="45" t="s">
        <v>258</v>
      </c>
      <c r="P8" s="45" t="s">
        <v>77</v>
      </c>
      <c r="Q8" s="42">
        <v>14</v>
      </c>
      <c r="R8" s="88" t="s">
        <v>289</v>
      </c>
      <c r="S8" s="45" t="s">
        <v>282</v>
      </c>
      <c r="T8" s="45" t="s">
        <v>283</v>
      </c>
      <c r="U8" s="45" t="s">
        <v>290</v>
      </c>
      <c r="V8" s="88" t="s">
        <v>284</v>
      </c>
      <c r="W8" s="45">
        <v>20</v>
      </c>
      <c r="X8" s="45">
        <v>21</v>
      </c>
      <c r="Y8" s="45" t="s">
        <v>94</v>
      </c>
      <c r="Z8" s="45">
        <v>23</v>
      </c>
      <c r="AA8" s="45">
        <v>24</v>
      </c>
      <c r="AB8" s="45">
        <v>25</v>
      </c>
      <c r="AC8" s="45">
        <v>26</v>
      </c>
      <c r="AD8" s="45" t="s">
        <v>285</v>
      </c>
      <c r="AE8" s="179">
        <v>28</v>
      </c>
      <c r="AF8" s="45" t="s">
        <v>286</v>
      </c>
      <c r="AG8" s="45" t="s">
        <v>287</v>
      </c>
      <c r="AH8" s="45" t="s">
        <v>288</v>
      </c>
      <c r="AI8" s="45" t="s">
        <v>291</v>
      </c>
    </row>
    <row r="9" spans="1:35" x14ac:dyDescent="0.25">
      <c r="A9" s="303"/>
      <c r="B9" s="304"/>
      <c r="C9" s="29" t="s">
        <v>78</v>
      </c>
      <c r="D9" s="29" t="s">
        <v>30</v>
      </c>
      <c r="E9" s="29" t="s">
        <v>31</v>
      </c>
      <c r="F9" s="19"/>
      <c r="G9" s="15"/>
      <c r="H9" s="15"/>
      <c r="I9" s="15"/>
      <c r="J9" s="29"/>
      <c r="K9" s="15"/>
      <c r="L9" s="20">
        <f>ROUND(N3*L5,0)</f>
        <v>3907339</v>
      </c>
      <c r="M9" s="16"/>
      <c r="N9" s="21">
        <f>ROUND(N5*N3,0)</f>
        <v>231356</v>
      </c>
      <c r="O9" s="17"/>
      <c r="P9" s="20">
        <f>P41</f>
        <v>4138695</v>
      </c>
      <c r="Q9" s="20">
        <f>Q41</f>
        <v>5141235</v>
      </c>
      <c r="R9" s="17"/>
      <c r="S9" s="21">
        <f>ROUND(S5*N3,0)-1</f>
        <v>1002540</v>
      </c>
      <c r="T9" s="17"/>
      <c r="U9" s="21">
        <f>U41</f>
        <v>5141235</v>
      </c>
      <c r="V9" s="17"/>
      <c r="W9" s="17"/>
      <c r="X9" s="30" t="s">
        <v>39</v>
      </c>
      <c r="Y9" s="17"/>
      <c r="Z9" s="17"/>
      <c r="AA9" s="18" t="s">
        <v>39</v>
      </c>
      <c r="AB9" s="18" t="s">
        <v>39</v>
      </c>
      <c r="AC9" s="18" t="s">
        <v>39</v>
      </c>
      <c r="AD9" s="17"/>
      <c r="AE9" s="17"/>
      <c r="AF9" s="18" t="s">
        <v>39</v>
      </c>
      <c r="AG9" s="18"/>
      <c r="AH9" s="18"/>
      <c r="AI9" s="18"/>
    </row>
    <row r="10" spans="1:35" s="9" customFormat="1" ht="16.8" x14ac:dyDescent="0.3">
      <c r="A10" s="28">
        <v>1</v>
      </c>
      <c r="B10" s="116" t="s">
        <v>196</v>
      </c>
      <c r="C10" s="44">
        <v>420444</v>
      </c>
      <c r="D10" s="24">
        <v>1.7144063542872099</v>
      </c>
      <c r="E10" s="24">
        <v>0.99905999999999995</v>
      </c>
      <c r="F10" s="35">
        <v>1627053</v>
      </c>
      <c r="G10" s="225">
        <v>1628584</v>
      </c>
      <c r="H10" s="41">
        <v>3.8698447355652594</v>
      </c>
      <c r="I10" s="23">
        <v>1.7160194125349928</v>
      </c>
      <c r="J10" s="25">
        <v>1459446.5420579226</v>
      </c>
      <c r="K10" s="26">
        <v>0.2201958495033873</v>
      </c>
      <c r="L10" s="165">
        <v>860377</v>
      </c>
      <c r="M10" s="23">
        <v>2.4198961209551664</v>
      </c>
      <c r="N10" s="165">
        <v>81495</v>
      </c>
      <c r="O10" s="23">
        <v>2.486567396864102</v>
      </c>
      <c r="P10" s="226">
        <v>941872</v>
      </c>
      <c r="Q10" s="225">
        <v>1121663</v>
      </c>
      <c r="R10" s="225">
        <v>179791</v>
      </c>
      <c r="S10" s="165">
        <v>179791</v>
      </c>
      <c r="T10" s="289">
        <v>2.6336548913968141</v>
      </c>
      <c r="U10" s="38">
        <v>1121663</v>
      </c>
      <c r="V10" s="225">
        <v>2750247</v>
      </c>
      <c r="W10" s="223">
        <v>41308</v>
      </c>
      <c r="X10" s="290">
        <v>0.15</v>
      </c>
      <c r="Y10" s="35">
        <v>6196</v>
      </c>
      <c r="Z10" s="35">
        <v>9511845</v>
      </c>
      <c r="AA10" s="40">
        <v>1.7000000000000001E-2</v>
      </c>
      <c r="AB10" s="40">
        <v>1.7999999999999999E-2</v>
      </c>
      <c r="AC10" s="40">
        <v>1.9E-2</v>
      </c>
      <c r="AD10" s="225">
        <v>180725</v>
      </c>
      <c r="AE10" s="225">
        <v>180725</v>
      </c>
      <c r="AF10" s="27">
        <v>1.9E-2</v>
      </c>
      <c r="AG10" s="38">
        <v>186921</v>
      </c>
      <c r="AH10" s="38">
        <v>934742</v>
      </c>
      <c r="AI10" s="38">
        <v>1121663</v>
      </c>
    </row>
    <row r="11" spans="1:35" s="9" customFormat="1" ht="16.8" x14ac:dyDescent="0.3">
      <c r="A11" s="28">
        <v>2</v>
      </c>
      <c r="B11" s="116" t="s">
        <v>197</v>
      </c>
      <c r="C11" s="44">
        <v>69909</v>
      </c>
      <c r="D11" s="24">
        <v>1.1074501922608559</v>
      </c>
      <c r="E11" s="24">
        <v>0.84906999999999999</v>
      </c>
      <c r="F11" s="35">
        <v>174758</v>
      </c>
      <c r="G11" s="225">
        <v>205823</v>
      </c>
      <c r="H11" s="41">
        <v>2.4997925875066156</v>
      </c>
      <c r="I11" s="23">
        <v>1.3043096473327946</v>
      </c>
      <c r="J11" s="25">
        <v>277351.10849862156</v>
      </c>
      <c r="K11" s="26">
        <v>4.1845700535522806E-2</v>
      </c>
      <c r="L11" s="165">
        <v>163505</v>
      </c>
      <c r="M11" s="23">
        <v>2.2508998049943951</v>
      </c>
      <c r="N11" s="165">
        <v>11516</v>
      </c>
      <c r="O11" s="23">
        <v>2.3175701346823616</v>
      </c>
      <c r="P11" s="226">
        <v>175021</v>
      </c>
      <c r="Q11" s="225">
        <v>263585</v>
      </c>
      <c r="R11" s="225">
        <v>88564</v>
      </c>
      <c r="S11" s="165">
        <v>88564</v>
      </c>
      <c r="T11" s="289">
        <v>2.8302994745994403</v>
      </c>
      <c r="U11" s="38">
        <v>263585</v>
      </c>
      <c r="V11" s="225">
        <v>469408</v>
      </c>
      <c r="W11" s="223">
        <v>516</v>
      </c>
      <c r="X11" s="290">
        <v>0.15</v>
      </c>
      <c r="Y11" s="35">
        <v>77</v>
      </c>
      <c r="Z11" s="35">
        <v>671788</v>
      </c>
      <c r="AA11" s="40">
        <v>0.33</v>
      </c>
      <c r="AB11" s="40">
        <v>0.33</v>
      </c>
      <c r="AC11" s="40">
        <v>0.33</v>
      </c>
      <c r="AD11" s="225">
        <v>221690</v>
      </c>
      <c r="AE11" s="225">
        <v>221690</v>
      </c>
      <c r="AF11" s="27">
        <v>0.33</v>
      </c>
      <c r="AG11" s="38">
        <v>221767</v>
      </c>
      <c r="AH11" s="38">
        <v>41818</v>
      </c>
      <c r="AI11" s="38">
        <v>263585</v>
      </c>
    </row>
    <row r="12" spans="1:35" s="9" customFormat="1" ht="16.8" x14ac:dyDescent="0.3">
      <c r="A12" s="28">
        <v>3</v>
      </c>
      <c r="B12" s="116" t="s">
        <v>169</v>
      </c>
      <c r="C12" s="44">
        <v>50493</v>
      </c>
      <c r="D12" s="24">
        <v>0.58744279317879666</v>
      </c>
      <c r="E12" s="24">
        <v>0.92447000000000001</v>
      </c>
      <c r="F12" s="35">
        <v>66954</v>
      </c>
      <c r="G12" s="225">
        <v>72424</v>
      </c>
      <c r="H12" s="41">
        <v>1.3260055849325649</v>
      </c>
      <c r="I12" s="23">
        <v>0.63543737836684444</v>
      </c>
      <c r="J12" s="25">
        <v>308968.13752139593</v>
      </c>
      <c r="K12" s="26">
        <v>4.6615959920718396E-2</v>
      </c>
      <c r="L12" s="165">
        <v>182144</v>
      </c>
      <c r="M12" s="23">
        <v>1.976343598430061</v>
      </c>
      <c r="N12" s="165">
        <v>9056</v>
      </c>
      <c r="O12" s="23">
        <v>2.0430119856890014</v>
      </c>
      <c r="P12" s="226">
        <v>191200</v>
      </c>
      <c r="Q12" s="225">
        <v>239670</v>
      </c>
      <c r="R12" s="225">
        <v>48470</v>
      </c>
      <c r="S12" s="165">
        <v>48470</v>
      </c>
      <c r="T12" s="289">
        <v>2.3998380380786717</v>
      </c>
      <c r="U12" s="38">
        <v>239670</v>
      </c>
      <c r="V12" s="225">
        <v>312094</v>
      </c>
      <c r="W12" s="223">
        <v>152</v>
      </c>
      <c r="X12" s="290">
        <v>0.15</v>
      </c>
      <c r="Y12" s="35">
        <v>23</v>
      </c>
      <c r="Z12" s="35">
        <v>333197</v>
      </c>
      <c r="AA12" s="40">
        <v>0.27</v>
      </c>
      <c r="AB12" s="40">
        <v>0.27</v>
      </c>
      <c r="AC12" s="40">
        <v>0.27</v>
      </c>
      <c r="AD12" s="225">
        <v>89963</v>
      </c>
      <c r="AE12" s="225">
        <v>89963</v>
      </c>
      <c r="AF12" s="27">
        <v>0.27</v>
      </c>
      <c r="AG12" s="38">
        <v>89986</v>
      </c>
      <c r="AH12" s="38">
        <v>149684</v>
      </c>
      <c r="AI12" s="38">
        <v>239670</v>
      </c>
    </row>
    <row r="13" spans="1:35" s="9" customFormat="1" ht="16.8" x14ac:dyDescent="0.3">
      <c r="A13" s="22">
        <v>4</v>
      </c>
      <c r="B13" s="116" t="s">
        <v>170</v>
      </c>
      <c r="C13" s="44">
        <v>16368</v>
      </c>
      <c r="D13" s="24">
        <v>0.80437544135534633</v>
      </c>
      <c r="E13" s="24">
        <v>0.99268000000000001</v>
      </c>
      <c r="F13" s="35">
        <v>29719</v>
      </c>
      <c r="G13" s="225">
        <v>29938</v>
      </c>
      <c r="H13" s="41">
        <v>1.8156769305962854</v>
      </c>
      <c r="I13" s="23">
        <v>0.81030688777385096</v>
      </c>
      <c r="J13" s="25">
        <v>99277.871219030945</v>
      </c>
      <c r="K13" s="26">
        <v>1.4978674833226471E-2</v>
      </c>
      <c r="L13" s="165">
        <v>58527</v>
      </c>
      <c r="M13" s="23">
        <v>2.048130913085656</v>
      </c>
      <c r="N13" s="165">
        <v>3152</v>
      </c>
      <c r="O13" s="23">
        <v>2.1147945269353801</v>
      </c>
      <c r="P13" s="226">
        <v>61679</v>
      </c>
      <c r="Q13" s="225">
        <v>79577</v>
      </c>
      <c r="R13" s="225">
        <v>17898</v>
      </c>
      <c r="S13" s="165">
        <v>17898</v>
      </c>
      <c r="T13" s="289">
        <v>2.4933304916188712</v>
      </c>
      <c r="U13" s="38">
        <v>79577</v>
      </c>
      <c r="V13" s="225">
        <v>109515</v>
      </c>
      <c r="W13" s="223">
        <v>231</v>
      </c>
      <c r="X13" s="290">
        <v>0.15</v>
      </c>
      <c r="Y13" s="35">
        <v>35</v>
      </c>
      <c r="Z13" s="35">
        <v>147872</v>
      </c>
      <c r="AA13" s="40">
        <v>0.3</v>
      </c>
      <c r="AB13" s="40">
        <v>0.3</v>
      </c>
      <c r="AC13" s="40">
        <v>0.3</v>
      </c>
      <c r="AD13" s="225">
        <v>44362</v>
      </c>
      <c r="AE13" s="225">
        <v>44362</v>
      </c>
      <c r="AF13" s="27">
        <v>0.3</v>
      </c>
      <c r="AG13" s="38">
        <v>44397</v>
      </c>
      <c r="AH13" s="38">
        <v>35180</v>
      </c>
      <c r="AI13" s="38">
        <v>79577</v>
      </c>
    </row>
    <row r="14" spans="1:35" s="9" customFormat="1" ht="16.8" x14ac:dyDescent="0.3">
      <c r="A14" s="28">
        <v>5</v>
      </c>
      <c r="B14" s="116" t="s">
        <v>198</v>
      </c>
      <c r="C14" s="44">
        <v>12759</v>
      </c>
      <c r="D14" s="24">
        <v>0.74586131858141158</v>
      </c>
      <c r="E14" s="24">
        <v>1.09572</v>
      </c>
      <c r="F14" s="35">
        <v>21481</v>
      </c>
      <c r="G14" s="225">
        <v>19604</v>
      </c>
      <c r="H14" s="41">
        <v>1.6835958930950701</v>
      </c>
      <c r="I14" s="23">
        <v>0.68070430272461169</v>
      </c>
      <c r="J14" s="25">
        <v>90693.401427421471</v>
      </c>
      <c r="K14" s="26">
        <v>1.368348205717987E-2</v>
      </c>
      <c r="L14" s="165">
        <v>53466</v>
      </c>
      <c r="M14" s="23">
        <v>1.9949271123736096</v>
      </c>
      <c r="N14" s="165">
        <v>2712</v>
      </c>
      <c r="O14" s="23">
        <v>2.0615895195065179</v>
      </c>
      <c r="P14" s="226">
        <v>56178</v>
      </c>
      <c r="Q14" s="225">
        <v>68650</v>
      </c>
      <c r="R14" s="225">
        <v>12472</v>
      </c>
      <c r="S14" s="165">
        <v>12472</v>
      </c>
      <c r="T14" s="289">
        <v>2.3681579346103656</v>
      </c>
      <c r="U14" s="38">
        <v>68650</v>
      </c>
      <c r="V14" s="225">
        <v>88254</v>
      </c>
      <c r="W14" s="223">
        <v>8</v>
      </c>
      <c r="X14" s="290">
        <v>0.15</v>
      </c>
      <c r="Y14" s="35">
        <v>1</v>
      </c>
      <c r="Z14" s="35">
        <v>124006</v>
      </c>
      <c r="AA14" s="40">
        <v>0.32</v>
      </c>
      <c r="AB14" s="40">
        <v>0.32</v>
      </c>
      <c r="AC14" s="40">
        <v>0.32</v>
      </c>
      <c r="AD14" s="225">
        <v>39682</v>
      </c>
      <c r="AE14" s="225">
        <v>39682</v>
      </c>
      <c r="AF14" s="27">
        <v>0.32</v>
      </c>
      <c r="AG14" s="38">
        <v>39683</v>
      </c>
      <c r="AH14" s="38">
        <v>28967</v>
      </c>
      <c r="AI14" s="38">
        <v>68650</v>
      </c>
    </row>
    <row r="15" spans="1:35" s="9" customFormat="1" ht="16.8" x14ac:dyDescent="0.3">
      <c r="A15" s="28">
        <v>6</v>
      </c>
      <c r="B15" s="116" t="s">
        <v>171</v>
      </c>
      <c r="C15" s="44">
        <v>18973</v>
      </c>
      <c r="D15" s="24">
        <v>0.39040960457524082</v>
      </c>
      <c r="E15" s="24">
        <v>1.02406</v>
      </c>
      <c r="F15" s="35">
        <v>16720</v>
      </c>
      <c r="G15" s="225">
        <v>16327</v>
      </c>
      <c r="H15" s="41">
        <v>0.88125230590839609</v>
      </c>
      <c r="I15" s="23">
        <v>0.38123704136011644</v>
      </c>
      <c r="J15" s="25">
        <v>142975.42551628896</v>
      </c>
      <c r="K15" s="26">
        <v>2.1571598802978317E-2</v>
      </c>
      <c r="L15" s="165">
        <v>84288</v>
      </c>
      <c r="M15" s="23">
        <v>1.8720112553807424</v>
      </c>
      <c r="N15" s="165">
        <v>3770</v>
      </c>
      <c r="O15" s="23">
        <v>1.938690009021329</v>
      </c>
      <c r="P15" s="226">
        <v>88058</v>
      </c>
      <c r="Q15" s="225">
        <v>111525</v>
      </c>
      <c r="R15" s="225">
        <v>23467</v>
      </c>
      <c r="S15" s="165">
        <v>23467</v>
      </c>
      <c r="T15" s="289">
        <v>2.3537431420939137</v>
      </c>
      <c r="U15" s="38">
        <v>111525</v>
      </c>
      <c r="V15" s="225">
        <v>127852</v>
      </c>
      <c r="W15" s="223">
        <v>801</v>
      </c>
      <c r="X15" s="290">
        <v>0.15</v>
      </c>
      <c r="Y15" s="35">
        <v>120</v>
      </c>
      <c r="Z15" s="35">
        <v>154793</v>
      </c>
      <c r="AA15" s="40">
        <v>0.44</v>
      </c>
      <c r="AB15" s="40">
        <v>0.44</v>
      </c>
      <c r="AC15" s="40">
        <v>0.44</v>
      </c>
      <c r="AD15" s="225">
        <v>68109</v>
      </c>
      <c r="AE15" s="225">
        <v>68109</v>
      </c>
      <c r="AF15" s="27">
        <v>0.44</v>
      </c>
      <c r="AG15" s="38">
        <v>68229</v>
      </c>
      <c r="AH15" s="38">
        <v>43296</v>
      </c>
      <c r="AI15" s="38">
        <v>111525</v>
      </c>
    </row>
    <row r="16" spans="1:35" s="9" customFormat="1" ht="16.8" x14ac:dyDescent="0.3">
      <c r="A16" s="22">
        <v>7</v>
      </c>
      <c r="B16" s="116" t="s">
        <v>172</v>
      </c>
      <c r="C16" s="44">
        <v>62883</v>
      </c>
      <c r="D16" s="24">
        <v>0.94217604122025822</v>
      </c>
      <c r="E16" s="24">
        <v>0.90871999999999997</v>
      </c>
      <c r="F16" s="35">
        <v>133735</v>
      </c>
      <c r="G16" s="225">
        <v>147169</v>
      </c>
      <c r="H16" s="41">
        <v>2.1267274144045292</v>
      </c>
      <c r="I16" s="23">
        <v>1.0368166665422334</v>
      </c>
      <c r="J16" s="25">
        <v>311483.66852248437</v>
      </c>
      <c r="K16" s="26">
        <v>4.6995493853462328E-2</v>
      </c>
      <c r="L16" s="165">
        <v>183627</v>
      </c>
      <c r="M16" s="23">
        <v>2.141100546557885</v>
      </c>
      <c r="N16" s="165">
        <v>11086</v>
      </c>
      <c r="O16" s="23">
        <v>2.2077687984699321</v>
      </c>
      <c r="P16" s="226">
        <v>194713</v>
      </c>
      <c r="Q16" s="225">
        <v>244350</v>
      </c>
      <c r="R16" s="225">
        <v>49637</v>
      </c>
      <c r="S16" s="165">
        <v>49637</v>
      </c>
      <c r="T16" s="289">
        <v>2.5062724986465774</v>
      </c>
      <c r="U16" s="38">
        <v>244350</v>
      </c>
      <c r="V16" s="225">
        <v>391519</v>
      </c>
      <c r="W16" s="223">
        <v>6741</v>
      </c>
      <c r="X16" s="290">
        <v>0.15</v>
      </c>
      <c r="Y16" s="35">
        <v>1011</v>
      </c>
      <c r="Z16" s="35">
        <v>812324</v>
      </c>
      <c r="AA16" s="40">
        <v>0.28000000000000003</v>
      </c>
      <c r="AB16" s="40">
        <v>0.28000000000000003</v>
      </c>
      <c r="AC16" s="40">
        <v>0.28000000000000003</v>
      </c>
      <c r="AD16" s="225">
        <v>227451</v>
      </c>
      <c r="AE16" s="225">
        <v>227451</v>
      </c>
      <c r="AF16" s="27">
        <v>0.28000000000000003</v>
      </c>
      <c r="AG16" s="38">
        <v>228462</v>
      </c>
      <c r="AH16" s="38">
        <v>15888</v>
      </c>
      <c r="AI16" s="38">
        <v>244350</v>
      </c>
    </row>
    <row r="17" spans="1:35" s="9" customFormat="1" ht="16.8" x14ac:dyDescent="0.3">
      <c r="A17" s="28">
        <v>8</v>
      </c>
      <c r="B17" s="116" t="s">
        <v>173</v>
      </c>
      <c r="C17" s="44">
        <v>19727</v>
      </c>
      <c r="D17" s="24">
        <v>1.6220744534746085</v>
      </c>
      <c r="E17" s="24">
        <v>0.96170999999999995</v>
      </c>
      <c r="F17" s="35">
        <v>72229</v>
      </c>
      <c r="G17" s="225">
        <v>75105</v>
      </c>
      <c r="H17" s="41">
        <v>3.6614284990115071</v>
      </c>
      <c r="I17" s="23">
        <v>1.6866565320882685</v>
      </c>
      <c r="J17" s="25">
        <v>67537.473491901575</v>
      </c>
      <c r="K17" s="26">
        <v>1.0189802038169857E-2</v>
      </c>
      <c r="L17" s="165">
        <v>39815</v>
      </c>
      <c r="M17" s="23">
        <v>2.4078455027247427</v>
      </c>
      <c r="N17" s="165">
        <v>3681</v>
      </c>
      <c r="O17" s="23">
        <v>2.4745212932788769</v>
      </c>
      <c r="P17" s="226">
        <v>43496</v>
      </c>
      <c r="Q17" s="225">
        <v>59792</v>
      </c>
      <c r="R17" s="225">
        <v>16296</v>
      </c>
      <c r="S17" s="165">
        <v>16296</v>
      </c>
      <c r="T17" s="289">
        <v>2.76969887623736</v>
      </c>
      <c r="U17" s="38">
        <v>59792</v>
      </c>
      <c r="V17" s="225">
        <v>134897</v>
      </c>
      <c r="W17" s="223">
        <v>909</v>
      </c>
      <c r="X17" s="290">
        <v>0.15</v>
      </c>
      <c r="Y17" s="35">
        <v>136</v>
      </c>
      <c r="Z17" s="35">
        <v>594128</v>
      </c>
      <c r="AA17" s="40">
        <v>0.08</v>
      </c>
      <c r="AB17" s="40">
        <v>0.08</v>
      </c>
      <c r="AC17" s="40">
        <v>0.08</v>
      </c>
      <c r="AD17" s="225">
        <v>47530</v>
      </c>
      <c r="AE17" s="225">
        <v>47530</v>
      </c>
      <c r="AF17" s="27">
        <v>0.08</v>
      </c>
      <c r="AG17" s="38">
        <v>47666</v>
      </c>
      <c r="AH17" s="38">
        <v>12126</v>
      </c>
      <c r="AI17" s="38">
        <v>59792</v>
      </c>
    </row>
    <row r="18" spans="1:35" s="9" customFormat="1" ht="16.8" x14ac:dyDescent="0.3">
      <c r="A18" s="28">
        <v>9</v>
      </c>
      <c r="B18" s="116" t="s">
        <v>174</v>
      </c>
      <c r="C18" s="44">
        <v>10249</v>
      </c>
      <c r="D18" s="24">
        <v>0.25796901669921862</v>
      </c>
      <c r="E18" s="24">
        <v>0.95503000000000005</v>
      </c>
      <c r="F18" s="35">
        <v>5968</v>
      </c>
      <c r="G18" s="225">
        <v>6249</v>
      </c>
      <c r="H18" s="41">
        <v>0.58230071226461122</v>
      </c>
      <c r="I18" s="23">
        <v>0.27011613949218205</v>
      </c>
      <c r="J18" s="25">
        <v>75192.620465244312</v>
      </c>
      <c r="K18" s="26">
        <v>1.1344782054424258E-2</v>
      </c>
      <c r="L18" s="165">
        <v>44328</v>
      </c>
      <c r="M18" s="23">
        <v>1.8263940837878623</v>
      </c>
      <c r="N18" s="165">
        <v>1899</v>
      </c>
      <c r="O18" s="23">
        <v>1.8930646264745952</v>
      </c>
      <c r="P18" s="226">
        <v>46227</v>
      </c>
      <c r="Q18" s="225">
        <v>59120</v>
      </c>
      <c r="R18" s="225">
        <v>12893</v>
      </c>
      <c r="S18" s="165">
        <v>12893</v>
      </c>
      <c r="T18" s="289">
        <v>2.3457151303503441</v>
      </c>
      <c r="U18" s="38">
        <v>59120</v>
      </c>
      <c r="V18" s="225">
        <v>65369</v>
      </c>
      <c r="W18" s="223">
        <v>0</v>
      </c>
      <c r="X18" s="290">
        <v>0.15</v>
      </c>
      <c r="Y18" s="35">
        <v>0</v>
      </c>
      <c r="Z18" s="35">
        <v>33277</v>
      </c>
      <c r="AA18" s="40">
        <v>0.56999999999999995</v>
      </c>
      <c r="AB18" s="40">
        <v>0.56999999999999995</v>
      </c>
      <c r="AC18" s="40">
        <v>0.56999999999999995</v>
      </c>
      <c r="AD18" s="225">
        <v>18968</v>
      </c>
      <c r="AE18" s="225">
        <v>18968</v>
      </c>
      <c r="AF18" s="27">
        <v>0.56999999999999995</v>
      </c>
      <c r="AG18" s="38">
        <v>18968</v>
      </c>
      <c r="AH18" s="38">
        <v>40152</v>
      </c>
      <c r="AI18" s="38">
        <v>59120</v>
      </c>
    </row>
    <row r="19" spans="1:35" s="9" customFormat="1" ht="16.8" x14ac:dyDescent="0.3">
      <c r="A19" s="22">
        <v>10</v>
      </c>
      <c r="B19" s="116" t="s">
        <v>175</v>
      </c>
      <c r="C19" s="44">
        <v>16795</v>
      </c>
      <c r="D19" s="24">
        <v>0.65150775400388905</v>
      </c>
      <c r="E19" s="24">
        <v>1.09531</v>
      </c>
      <c r="F19" s="35">
        <v>24699</v>
      </c>
      <c r="G19" s="225">
        <v>22550</v>
      </c>
      <c r="H19" s="41">
        <v>1.4706162548377493</v>
      </c>
      <c r="I19" s="23">
        <v>0.59481585487568733</v>
      </c>
      <c r="J19" s="25">
        <v>123935.12582564655</v>
      </c>
      <c r="K19" s="26">
        <v>1.869886941936675E-2</v>
      </c>
      <c r="L19" s="165">
        <v>73063</v>
      </c>
      <c r="M19" s="23">
        <v>1.9596754348364955</v>
      </c>
      <c r="N19" s="165">
        <v>3569</v>
      </c>
      <c r="O19" s="23">
        <v>2.0263464426089675</v>
      </c>
      <c r="P19" s="226">
        <v>76632</v>
      </c>
      <c r="Q19" s="225">
        <v>94927</v>
      </c>
      <c r="R19" s="225">
        <v>18295</v>
      </c>
      <c r="S19" s="165">
        <v>18295</v>
      </c>
      <c r="T19" s="289">
        <v>2.3681077447096612</v>
      </c>
      <c r="U19" s="38">
        <v>94927</v>
      </c>
      <c r="V19" s="225">
        <v>117477</v>
      </c>
      <c r="W19" s="223">
        <v>294</v>
      </c>
      <c r="X19" s="290">
        <v>0.15</v>
      </c>
      <c r="Y19" s="35">
        <v>44</v>
      </c>
      <c r="Z19" s="35">
        <v>207434</v>
      </c>
      <c r="AA19" s="40">
        <v>0.27</v>
      </c>
      <c r="AB19" s="40">
        <v>0.27</v>
      </c>
      <c r="AC19" s="40">
        <v>0.27</v>
      </c>
      <c r="AD19" s="225">
        <v>56007</v>
      </c>
      <c r="AE19" s="225">
        <v>56007</v>
      </c>
      <c r="AF19" s="27">
        <v>0.27</v>
      </c>
      <c r="AG19" s="38">
        <v>56051</v>
      </c>
      <c r="AH19" s="38">
        <v>38876</v>
      </c>
      <c r="AI19" s="38">
        <v>94927</v>
      </c>
    </row>
    <row r="20" spans="1:35" s="9" customFormat="1" ht="16.8" x14ac:dyDescent="0.3">
      <c r="A20" s="28">
        <v>11</v>
      </c>
      <c r="B20" s="116" t="s">
        <v>176</v>
      </c>
      <c r="C20" s="44">
        <v>57414</v>
      </c>
      <c r="D20" s="24">
        <v>0.27191822817505146</v>
      </c>
      <c r="E20" s="24">
        <v>1.0438400000000001</v>
      </c>
      <c r="F20" s="35">
        <v>35240</v>
      </c>
      <c r="G20" s="225">
        <v>33760</v>
      </c>
      <c r="H20" s="41">
        <v>0.61378757794266203</v>
      </c>
      <c r="I20" s="23">
        <v>0.2604979960291342</v>
      </c>
      <c r="J20" s="25">
        <v>462070.12106189394</v>
      </c>
      <c r="K20" s="26">
        <v>6.9715416019203974E-2</v>
      </c>
      <c r="L20" s="165">
        <v>272402</v>
      </c>
      <c r="M20" s="23">
        <v>1.82244424554261</v>
      </c>
      <c r="N20" s="165">
        <v>11627</v>
      </c>
      <c r="O20" s="23">
        <v>1.8891131725075117</v>
      </c>
      <c r="P20" s="226">
        <v>284029</v>
      </c>
      <c r="Q20" s="225">
        <v>332347</v>
      </c>
      <c r="R20" s="225">
        <v>48318</v>
      </c>
      <c r="S20" s="165">
        <v>48318</v>
      </c>
      <c r="T20" s="289">
        <v>2.1661673750610615</v>
      </c>
      <c r="U20" s="38">
        <v>332347</v>
      </c>
      <c r="V20" s="225">
        <v>366107</v>
      </c>
      <c r="W20" s="223">
        <v>1396</v>
      </c>
      <c r="X20" s="290">
        <v>0.15</v>
      </c>
      <c r="Y20" s="35">
        <v>209</v>
      </c>
      <c r="Z20" s="35">
        <v>427934</v>
      </c>
      <c r="AA20" s="40">
        <v>0.48</v>
      </c>
      <c r="AB20" s="40">
        <v>0.48</v>
      </c>
      <c r="AC20" s="40">
        <v>0.48</v>
      </c>
      <c r="AD20" s="225">
        <v>205408</v>
      </c>
      <c r="AE20" s="225">
        <v>205408</v>
      </c>
      <c r="AF20" s="27">
        <v>0.48</v>
      </c>
      <c r="AG20" s="38">
        <v>205617</v>
      </c>
      <c r="AH20" s="38">
        <v>126730</v>
      </c>
      <c r="AI20" s="38">
        <v>332347</v>
      </c>
    </row>
    <row r="21" spans="1:35" s="9" customFormat="1" ht="16.8" x14ac:dyDescent="0.3">
      <c r="A21" s="28">
        <v>12</v>
      </c>
      <c r="B21" s="116" t="s">
        <v>177</v>
      </c>
      <c r="C21" s="44">
        <v>6785</v>
      </c>
      <c r="D21" s="24">
        <v>0.68649653198063865</v>
      </c>
      <c r="E21" s="24">
        <v>1.22481</v>
      </c>
      <c r="F21" s="35">
        <v>10514</v>
      </c>
      <c r="G21" s="225">
        <v>8584</v>
      </c>
      <c r="H21" s="41">
        <v>1.5495946941783345</v>
      </c>
      <c r="I21" s="23">
        <v>0.5604922657233683</v>
      </c>
      <c r="J21" s="25">
        <v>56818.174412012799</v>
      </c>
      <c r="K21" s="26">
        <v>8.5725141835227558E-3</v>
      </c>
      <c r="L21" s="165">
        <v>33496</v>
      </c>
      <c r="M21" s="23">
        <v>1.9455947401382017</v>
      </c>
      <c r="N21" s="165">
        <v>1612</v>
      </c>
      <c r="O21" s="23">
        <v>2.0122530034758155</v>
      </c>
      <c r="P21" s="226">
        <v>35108</v>
      </c>
      <c r="Q21" s="225">
        <v>45029</v>
      </c>
      <c r="R21" s="225">
        <v>9921</v>
      </c>
      <c r="S21" s="165">
        <v>9921</v>
      </c>
      <c r="T21" s="289">
        <v>2.4224990522180403</v>
      </c>
      <c r="U21" s="38">
        <v>45029</v>
      </c>
      <c r="V21" s="225">
        <v>53613</v>
      </c>
      <c r="W21" s="223">
        <v>125</v>
      </c>
      <c r="X21" s="290">
        <v>0.15</v>
      </c>
      <c r="Y21" s="35">
        <v>19</v>
      </c>
      <c r="Z21" s="35">
        <v>73333</v>
      </c>
      <c r="AA21" s="40">
        <v>0.42</v>
      </c>
      <c r="AB21" s="40">
        <v>0.42</v>
      </c>
      <c r="AC21" s="40">
        <v>0.42</v>
      </c>
      <c r="AD21" s="225">
        <v>30800</v>
      </c>
      <c r="AE21" s="225">
        <v>30800</v>
      </c>
      <c r="AF21" s="27">
        <v>0.42</v>
      </c>
      <c r="AG21" s="38">
        <v>30819</v>
      </c>
      <c r="AH21" s="38">
        <v>14210</v>
      </c>
      <c r="AI21" s="38">
        <v>45029</v>
      </c>
    </row>
    <row r="22" spans="1:35" s="9" customFormat="1" ht="16.8" x14ac:dyDescent="0.3">
      <c r="A22" s="22">
        <v>13</v>
      </c>
      <c r="B22" s="116" t="s">
        <v>212</v>
      </c>
      <c r="C22" s="44">
        <v>33350</v>
      </c>
      <c r="D22" s="24">
        <v>0.883283903943618</v>
      </c>
      <c r="E22" s="24">
        <v>0.91818999999999995</v>
      </c>
      <c r="F22" s="35">
        <v>66493</v>
      </c>
      <c r="G22" s="225">
        <v>72417</v>
      </c>
      <c r="H22" s="41">
        <v>1.9937931034482759</v>
      </c>
      <c r="I22" s="23">
        <v>0.96198379849880533</v>
      </c>
      <c r="J22" s="25">
        <v>173585.18204775002</v>
      </c>
      <c r="K22" s="26">
        <v>2.6189884672519554E-2</v>
      </c>
      <c r="L22" s="165">
        <v>102333</v>
      </c>
      <c r="M22" s="23">
        <v>2.1103881833325322</v>
      </c>
      <c r="N22" s="165">
        <v>5941</v>
      </c>
      <c r="O22" s="23">
        <v>2.177059447248348</v>
      </c>
      <c r="P22" s="226">
        <v>108274</v>
      </c>
      <c r="Q22" s="225">
        <v>150237</v>
      </c>
      <c r="R22" s="225">
        <v>41963</v>
      </c>
      <c r="S22" s="165">
        <v>41963</v>
      </c>
      <c r="T22" s="289">
        <v>2.64797785285336</v>
      </c>
      <c r="U22" s="38">
        <v>150237</v>
      </c>
      <c r="V22" s="225">
        <v>222654</v>
      </c>
      <c r="W22" s="223">
        <v>4372</v>
      </c>
      <c r="X22" s="290">
        <v>0.15</v>
      </c>
      <c r="Y22" s="35">
        <v>656</v>
      </c>
      <c r="Z22" s="35">
        <v>352025</v>
      </c>
      <c r="AA22" s="40">
        <v>0.27</v>
      </c>
      <c r="AB22" s="40">
        <v>0.27</v>
      </c>
      <c r="AC22" s="40">
        <v>0.27</v>
      </c>
      <c r="AD22" s="225">
        <v>95047</v>
      </c>
      <c r="AE22" s="225">
        <v>95047</v>
      </c>
      <c r="AF22" s="27">
        <v>0.27</v>
      </c>
      <c r="AG22" s="38">
        <v>95703</v>
      </c>
      <c r="AH22" s="38">
        <v>54534</v>
      </c>
      <c r="AI22" s="38">
        <v>150237</v>
      </c>
    </row>
    <row r="23" spans="1:35" s="9" customFormat="1" ht="16.8" x14ac:dyDescent="0.3">
      <c r="A23" s="28">
        <v>14</v>
      </c>
      <c r="B23" s="116" t="s">
        <v>178</v>
      </c>
      <c r="C23" s="44">
        <v>12064</v>
      </c>
      <c r="D23" s="24">
        <v>0.23487530306352691</v>
      </c>
      <c r="E23" s="24">
        <v>0.99778</v>
      </c>
      <c r="F23" s="35">
        <v>6396</v>
      </c>
      <c r="G23" s="225">
        <v>6410</v>
      </c>
      <c r="H23" s="41">
        <v>0.53017241379310343</v>
      </c>
      <c r="I23" s="23">
        <v>0.23539788637127113</v>
      </c>
      <c r="J23" s="25">
        <v>93686.541306244166</v>
      </c>
      <c r="K23" s="26">
        <v>1.4135075835579238E-2</v>
      </c>
      <c r="L23" s="165">
        <v>55231</v>
      </c>
      <c r="M23" s="23">
        <v>1.8121532473659481</v>
      </c>
      <c r="N23" s="165">
        <v>2335</v>
      </c>
      <c r="O23" s="23">
        <v>1.8788137055854728</v>
      </c>
      <c r="P23" s="226">
        <v>57566</v>
      </c>
      <c r="Q23" s="225">
        <v>69375</v>
      </c>
      <c r="R23" s="225">
        <v>11809</v>
      </c>
      <c r="S23" s="165">
        <v>11809</v>
      </c>
      <c r="T23" s="289">
        <v>2.21594147908199</v>
      </c>
      <c r="U23" s="38">
        <v>69375</v>
      </c>
      <c r="V23" s="225">
        <v>75785</v>
      </c>
      <c r="W23" s="223">
        <v>220</v>
      </c>
      <c r="X23" s="290">
        <v>0.15</v>
      </c>
      <c r="Y23" s="35">
        <v>33</v>
      </c>
      <c r="Z23" s="35">
        <v>75001</v>
      </c>
      <c r="AA23" s="40">
        <v>0.56999999999999995</v>
      </c>
      <c r="AB23" s="40">
        <v>0.56999999999999995</v>
      </c>
      <c r="AC23" s="40">
        <v>0.56999999999999995</v>
      </c>
      <c r="AD23" s="225">
        <v>42751</v>
      </c>
      <c r="AE23" s="225">
        <v>42751</v>
      </c>
      <c r="AF23" s="27">
        <v>0.56999999999999995</v>
      </c>
      <c r="AG23" s="38">
        <v>42784</v>
      </c>
      <c r="AH23" s="38">
        <v>26591</v>
      </c>
      <c r="AI23" s="38">
        <v>69375</v>
      </c>
    </row>
    <row r="24" spans="1:35" s="9" customFormat="1" ht="16.8" x14ac:dyDescent="0.3">
      <c r="A24" s="28">
        <v>15</v>
      </c>
      <c r="B24" s="116" t="s">
        <v>179</v>
      </c>
      <c r="C24" s="44">
        <v>31558</v>
      </c>
      <c r="D24" s="24">
        <v>0.38115057988642259</v>
      </c>
      <c r="E24" s="24">
        <v>0.97813000000000005</v>
      </c>
      <c r="F24" s="35">
        <v>27151</v>
      </c>
      <c r="G24" s="225">
        <v>27758</v>
      </c>
      <c r="H24" s="41">
        <v>0.8603523670701565</v>
      </c>
      <c r="I24" s="23">
        <v>0.38967272232364059</v>
      </c>
      <c r="J24" s="25">
        <v>226388.75743818842</v>
      </c>
      <c r="K24" s="26">
        <v>3.4156691132945755E-2</v>
      </c>
      <c r="L24" s="165">
        <v>133462</v>
      </c>
      <c r="M24" s="23">
        <v>1.875468467546781</v>
      </c>
      <c r="N24" s="165">
        <v>5989</v>
      </c>
      <c r="O24" s="23">
        <v>1.9421423576289123</v>
      </c>
      <c r="P24" s="226">
        <v>139451</v>
      </c>
      <c r="Q24" s="225">
        <v>166081</v>
      </c>
      <c r="R24" s="225">
        <v>26630</v>
      </c>
      <c r="S24" s="165">
        <v>26630</v>
      </c>
      <c r="T24" s="289">
        <v>2.2386068246329449</v>
      </c>
      <c r="U24" s="38">
        <v>166081</v>
      </c>
      <c r="V24" s="225">
        <v>193839</v>
      </c>
      <c r="W24" s="223">
        <v>909</v>
      </c>
      <c r="X24" s="290">
        <v>0.15</v>
      </c>
      <c r="Y24" s="35">
        <v>136</v>
      </c>
      <c r="Z24" s="35">
        <v>373336</v>
      </c>
      <c r="AA24" s="40">
        <v>0.31</v>
      </c>
      <c r="AB24" s="40">
        <v>0.31</v>
      </c>
      <c r="AC24" s="40">
        <v>0.31</v>
      </c>
      <c r="AD24" s="225">
        <v>115734</v>
      </c>
      <c r="AE24" s="225">
        <v>115734</v>
      </c>
      <c r="AF24" s="27">
        <v>0.31</v>
      </c>
      <c r="AG24" s="38">
        <v>115870</v>
      </c>
      <c r="AH24" s="38">
        <v>50211</v>
      </c>
      <c r="AI24" s="38">
        <v>166081</v>
      </c>
    </row>
    <row r="25" spans="1:35" s="9" customFormat="1" ht="16.8" x14ac:dyDescent="0.3">
      <c r="A25" s="22">
        <v>16</v>
      </c>
      <c r="B25" s="116" t="s">
        <v>180</v>
      </c>
      <c r="C25" s="44">
        <v>17874</v>
      </c>
      <c r="D25" s="24">
        <v>0.20666187442673944</v>
      </c>
      <c r="E25" s="24">
        <v>0.9698</v>
      </c>
      <c r="F25" s="35">
        <v>8338</v>
      </c>
      <c r="G25" s="225">
        <v>8598</v>
      </c>
      <c r="H25" s="41">
        <v>0.46648763567192569</v>
      </c>
      <c r="I25" s="23">
        <v>0.21309741640208232</v>
      </c>
      <c r="J25" s="25">
        <v>136038.2689473542</v>
      </c>
      <c r="K25" s="26">
        <v>2.0524946500331681E-2</v>
      </c>
      <c r="L25" s="165">
        <v>80198</v>
      </c>
      <c r="M25" s="23">
        <v>1.8029876341440421</v>
      </c>
      <c r="N25" s="165">
        <v>3363</v>
      </c>
      <c r="O25" s="23">
        <v>1.8696576359179791</v>
      </c>
      <c r="P25" s="226">
        <v>83561</v>
      </c>
      <c r="Q25" s="225">
        <v>105848</v>
      </c>
      <c r="R25" s="225">
        <v>22287</v>
      </c>
      <c r="S25" s="165">
        <v>22287</v>
      </c>
      <c r="T25" s="289">
        <v>2.3114876476740713</v>
      </c>
      <c r="U25" s="38">
        <v>105848</v>
      </c>
      <c r="V25" s="225">
        <v>114446</v>
      </c>
      <c r="W25" s="223">
        <v>9</v>
      </c>
      <c r="X25" s="290">
        <v>0.15</v>
      </c>
      <c r="Y25" s="35">
        <v>1</v>
      </c>
      <c r="Z25" s="35">
        <v>72101</v>
      </c>
      <c r="AA25" s="40">
        <v>0.56999999999999995</v>
      </c>
      <c r="AB25" s="40">
        <v>0.56999999999999995</v>
      </c>
      <c r="AC25" s="40">
        <v>0.56999999999999995</v>
      </c>
      <c r="AD25" s="225">
        <v>41098</v>
      </c>
      <c r="AE25" s="225">
        <v>41098</v>
      </c>
      <c r="AF25" s="27">
        <v>0.56999999999999995</v>
      </c>
      <c r="AG25" s="38">
        <v>41099</v>
      </c>
      <c r="AH25" s="38">
        <v>64749</v>
      </c>
      <c r="AI25" s="38">
        <v>105848</v>
      </c>
    </row>
    <row r="26" spans="1:35" s="9" customFormat="1" ht="16.8" x14ac:dyDescent="0.3">
      <c r="A26" s="28">
        <v>17</v>
      </c>
      <c r="B26" s="116" t="s">
        <v>181</v>
      </c>
      <c r="C26" s="44">
        <v>25371</v>
      </c>
      <c r="D26" s="24">
        <v>0.33107087347073405</v>
      </c>
      <c r="E26" s="24">
        <v>1.1772400000000001</v>
      </c>
      <c r="F26" s="35">
        <v>18960</v>
      </c>
      <c r="G26" s="225">
        <v>16105</v>
      </c>
      <c r="H26" s="41">
        <v>0.74730992077568881</v>
      </c>
      <c r="I26" s="23">
        <v>0.28122632043655843</v>
      </c>
      <c r="J26" s="25">
        <v>228479.73312833178</v>
      </c>
      <c r="K26" s="26">
        <v>3.4472169744264279E-2</v>
      </c>
      <c r="L26" s="165">
        <v>134694</v>
      </c>
      <c r="M26" s="23">
        <v>1.8309461414243791</v>
      </c>
      <c r="N26" s="165">
        <v>5795</v>
      </c>
      <c r="O26" s="23">
        <v>1.8976204280490574</v>
      </c>
      <c r="P26" s="226">
        <v>140489</v>
      </c>
      <c r="Q26" s="225">
        <v>175252</v>
      </c>
      <c r="R26" s="225">
        <v>34763</v>
      </c>
      <c r="S26" s="165">
        <v>34763</v>
      </c>
      <c r="T26" s="289">
        <v>2.2975856094008593</v>
      </c>
      <c r="U26" s="38">
        <v>175252</v>
      </c>
      <c r="V26" s="225">
        <v>191357</v>
      </c>
      <c r="W26" s="223">
        <v>178</v>
      </c>
      <c r="X26" s="290">
        <v>0.15</v>
      </c>
      <c r="Y26" s="35">
        <v>27</v>
      </c>
      <c r="Z26" s="35">
        <v>180873</v>
      </c>
      <c r="AA26" s="40">
        <v>0.56999999999999995</v>
      </c>
      <c r="AB26" s="40">
        <v>0.56999999999999995</v>
      </c>
      <c r="AC26" s="40">
        <v>0.56999999999999995</v>
      </c>
      <c r="AD26" s="225">
        <v>103098</v>
      </c>
      <c r="AE26" s="225">
        <v>103098</v>
      </c>
      <c r="AF26" s="27">
        <v>0.56999999999999995</v>
      </c>
      <c r="AG26" s="38">
        <v>103125</v>
      </c>
      <c r="AH26" s="38">
        <v>72127</v>
      </c>
      <c r="AI26" s="38">
        <v>175252</v>
      </c>
    </row>
    <row r="27" spans="1:35" s="9" customFormat="1" ht="16.8" x14ac:dyDescent="0.3">
      <c r="A27" s="28">
        <v>18</v>
      </c>
      <c r="B27" s="116" t="s">
        <v>182</v>
      </c>
      <c r="C27" s="44">
        <v>17022</v>
      </c>
      <c r="D27" s="24">
        <v>0.37776931697208949</v>
      </c>
      <c r="E27" s="24">
        <v>0.97333999999999998</v>
      </c>
      <c r="F27" s="35">
        <v>14515</v>
      </c>
      <c r="G27" s="225">
        <v>14913</v>
      </c>
      <c r="H27" s="41">
        <v>0.85272000939960046</v>
      </c>
      <c r="I27" s="23">
        <v>0.38811650294048278</v>
      </c>
      <c r="J27" s="25">
        <v>121588.37169024239</v>
      </c>
      <c r="K27" s="26">
        <v>1.834479991046082E-2</v>
      </c>
      <c r="L27" s="165">
        <v>71679</v>
      </c>
      <c r="M27" s="23">
        <v>1.8748198290290099</v>
      </c>
      <c r="N27" s="165">
        <v>3214</v>
      </c>
      <c r="O27" s="23">
        <v>1.9414818149669908</v>
      </c>
      <c r="P27" s="226">
        <v>74893</v>
      </c>
      <c r="Q27" s="225">
        <v>91092</v>
      </c>
      <c r="R27" s="225">
        <v>16199</v>
      </c>
      <c r="S27" s="165">
        <v>16199</v>
      </c>
      <c r="T27" s="289">
        <v>2.2774673501908089</v>
      </c>
      <c r="U27" s="38">
        <v>91092</v>
      </c>
      <c r="V27" s="225">
        <v>106005</v>
      </c>
      <c r="W27" s="223">
        <v>62</v>
      </c>
      <c r="X27" s="290">
        <v>0.15</v>
      </c>
      <c r="Y27" s="35">
        <v>9</v>
      </c>
      <c r="Z27" s="35">
        <v>93254</v>
      </c>
      <c r="AA27" s="40">
        <v>0.56999999999999995</v>
      </c>
      <c r="AB27" s="40">
        <v>0.56999999999999995</v>
      </c>
      <c r="AC27" s="40">
        <v>0.56999999999999995</v>
      </c>
      <c r="AD27" s="225">
        <v>53155</v>
      </c>
      <c r="AE27" s="225">
        <v>53155</v>
      </c>
      <c r="AF27" s="27">
        <v>0.56999999999999995</v>
      </c>
      <c r="AG27" s="38">
        <v>53164</v>
      </c>
      <c r="AH27" s="38">
        <v>37928</v>
      </c>
      <c r="AI27" s="38">
        <v>91092</v>
      </c>
    </row>
    <row r="28" spans="1:35" s="9" customFormat="1" ht="16.8" x14ac:dyDescent="0.3">
      <c r="A28" s="22">
        <v>19</v>
      </c>
      <c r="B28" s="116" t="s">
        <v>183</v>
      </c>
      <c r="C28" s="44">
        <v>16253</v>
      </c>
      <c r="D28" s="24">
        <v>0.37928869835858831</v>
      </c>
      <c r="E28" s="24">
        <v>1.2331700000000001</v>
      </c>
      <c r="F28" s="35">
        <v>13915</v>
      </c>
      <c r="G28" s="225">
        <v>11284</v>
      </c>
      <c r="H28" s="41">
        <v>0.85614963391373899</v>
      </c>
      <c r="I28" s="23">
        <v>0.30757210957012276</v>
      </c>
      <c r="J28" s="25">
        <v>151784.37782091496</v>
      </c>
      <c r="K28" s="26">
        <v>2.2900660663111156E-2</v>
      </c>
      <c r="L28" s="165">
        <v>89481</v>
      </c>
      <c r="M28" s="23">
        <v>1.8417717458775509</v>
      </c>
      <c r="N28" s="165">
        <v>3889</v>
      </c>
      <c r="O28" s="23">
        <v>1.9084507323171256</v>
      </c>
      <c r="P28" s="226">
        <v>93370</v>
      </c>
      <c r="Q28" s="225">
        <v>117504</v>
      </c>
      <c r="R28" s="225">
        <v>24134</v>
      </c>
      <c r="S28" s="165">
        <v>24134</v>
      </c>
      <c r="T28" s="289">
        <v>2.3222410791241961</v>
      </c>
      <c r="U28" s="38">
        <v>117504</v>
      </c>
      <c r="V28" s="225">
        <v>128788</v>
      </c>
      <c r="W28" s="223">
        <v>350</v>
      </c>
      <c r="X28" s="290">
        <v>0.15</v>
      </c>
      <c r="Y28" s="35">
        <v>53</v>
      </c>
      <c r="Z28" s="35">
        <v>117673</v>
      </c>
      <c r="AA28" s="40">
        <v>0.56999999999999995</v>
      </c>
      <c r="AB28" s="40">
        <v>0.56999999999999995</v>
      </c>
      <c r="AC28" s="40">
        <v>0.56999999999999995</v>
      </c>
      <c r="AD28" s="225">
        <v>67074</v>
      </c>
      <c r="AE28" s="225">
        <v>67074</v>
      </c>
      <c r="AF28" s="27">
        <v>0.56999999999999995</v>
      </c>
      <c r="AG28" s="38">
        <v>67127</v>
      </c>
      <c r="AH28" s="38">
        <v>50377</v>
      </c>
      <c r="AI28" s="38">
        <v>117504</v>
      </c>
    </row>
    <row r="29" spans="1:35" s="9" customFormat="1" ht="16.8" x14ac:dyDescent="0.3">
      <c r="A29" s="28">
        <v>20</v>
      </c>
      <c r="B29" s="116" t="s">
        <v>184</v>
      </c>
      <c r="C29" s="44">
        <v>11526</v>
      </c>
      <c r="D29" s="24">
        <v>0.1902212650140182</v>
      </c>
      <c r="E29" s="24">
        <v>1.01532</v>
      </c>
      <c r="F29" s="35">
        <v>4949</v>
      </c>
      <c r="G29" s="225">
        <v>4874</v>
      </c>
      <c r="H29" s="41">
        <v>0.42937706055873676</v>
      </c>
      <c r="I29" s="23">
        <v>0.18735104697437086</v>
      </c>
      <c r="J29" s="25">
        <v>92718.226261844116</v>
      </c>
      <c r="K29" s="26">
        <v>1.3988980074176477E-2</v>
      </c>
      <c r="L29" s="165">
        <v>54660</v>
      </c>
      <c r="M29" s="23">
        <v>1.7924270572518097</v>
      </c>
      <c r="N29" s="165">
        <v>2270</v>
      </c>
      <c r="O29" s="23">
        <v>1.8590849888897494</v>
      </c>
      <c r="P29" s="226">
        <v>56930</v>
      </c>
      <c r="Q29" s="225">
        <v>72074</v>
      </c>
      <c r="R29" s="225">
        <v>15144</v>
      </c>
      <c r="S29" s="165">
        <v>15144</v>
      </c>
      <c r="T29" s="289">
        <v>2.303784423570348</v>
      </c>
      <c r="U29" s="38">
        <v>72074</v>
      </c>
      <c r="V29" s="225">
        <v>76948</v>
      </c>
      <c r="W29" s="223">
        <v>80</v>
      </c>
      <c r="X29" s="290">
        <v>0.15</v>
      </c>
      <c r="Y29" s="35">
        <v>12</v>
      </c>
      <c r="Z29" s="35">
        <v>46666</v>
      </c>
      <c r="AA29" s="40">
        <v>0.56999999999999995</v>
      </c>
      <c r="AB29" s="40">
        <v>0.56999999999999995</v>
      </c>
      <c r="AC29" s="40">
        <v>0.56999999999999995</v>
      </c>
      <c r="AD29" s="225">
        <v>26600</v>
      </c>
      <c r="AE29" s="225">
        <v>26600</v>
      </c>
      <c r="AF29" s="27">
        <v>0.56999999999999995</v>
      </c>
      <c r="AG29" s="38">
        <v>26612</v>
      </c>
      <c r="AH29" s="38">
        <v>45462</v>
      </c>
      <c r="AI29" s="38">
        <v>72074</v>
      </c>
    </row>
    <row r="30" spans="1:35" s="9" customFormat="1" ht="16.8" x14ac:dyDescent="0.3">
      <c r="A30" s="28">
        <v>21</v>
      </c>
      <c r="B30" s="116" t="s">
        <v>185</v>
      </c>
      <c r="C30" s="44">
        <v>16297</v>
      </c>
      <c r="D30" s="24">
        <v>0.3112834104976494</v>
      </c>
      <c r="E30" s="24">
        <v>1.00528</v>
      </c>
      <c r="F30" s="35">
        <v>11451</v>
      </c>
      <c r="G30" s="225">
        <v>11391</v>
      </c>
      <c r="H30" s="41">
        <v>0.70264465852610913</v>
      </c>
      <c r="I30" s="23">
        <v>0.30964846659403295</v>
      </c>
      <c r="J30" s="25">
        <v>123970.58602392326</v>
      </c>
      <c r="K30" s="26">
        <v>1.8704219521791254E-2</v>
      </c>
      <c r="L30" s="165">
        <v>73084</v>
      </c>
      <c r="M30" s="23">
        <v>1.8426236833032528</v>
      </c>
      <c r="N30" s="165">
        <v>3178</v>
      </c>
      <c r="O30" s="23">
        <v>1.9092838994750809</v>
      </c>
      <c r="P30" s="226">
        <v>76262</v>
      </c>
      <c r="Q30" s="225">
        <v>102272</v>
      </c>
      <c r="R30" s="225">
        <v>26010</v>
      </c>
      <c r="S30" s="165">
        <v>26010</v>
      </c>
      <c r="T30" s="289">
        <v>2.4548572860796294</v>
      </c>
      <c r="U30" s="38">
        <v>102272</v>
      </c>
      <c r="V30" s="225">
        <v>113663</v>
      </c>
      <c r="W30" s="223">
        <v>480</v>
      </c>
      <c r="X30" s="290">
        <v>0.15</v>
      </c>
      <c r="Y30" s="35">
        <v>72</v>
      </c>
      <c r="Z30" s="35">
        <v>79788</v>
      </c>
      <c r="AA30" s="40">
        <v>0.56999999999999995</v>
      </c>
      <c r="AB30" s="40">
        <v>0.56999999999999995</v>
      </c>
      <c r="AC30" s="40">
        <v>0.56999999999999995</v>
      </c>
      <c r="AD30" s="225">
        <v>45479</v>
      </c>
      <c r="AE30" s="225">
        <v>45479</v>
      </c>
      <c r="AF30" s="27">
        <v>0.56999999999999995</v>
      </c>
      <c r="AG30" s="38">
        <v>45551</v>
      </c>
      <c r="AH30" s="38">
        <v>56721</v>
      </c>
      <c r="AI30" s="38">
        <v>102272</v>
      </c>
    </row>
    <row r="31" spans="1:35" s="9" customFormat="1" ht="16.8" x14ac:dyDescent="0.3">
      <c r="A31" s="22">
        <v>22</v>
      </c>
      <c r="B31" s="116" t="s">
        <v>186</v>
      </c>
      <c r="C31" s="44">
        <v>26170</v>
      </c>
      <c r="D31" s="24">
        <v>0.27583172553540453</v>
      </c>
      <c r="E31" s="24">
        <v>0.89698</v>
      </c>
      <c r="F31" s="35">
        <v>16294</v>
      </c>
      <c r="G31" s="225">
        <v>18165</v>
      </c>
      <c r="H31" s="41">
        <v>0.62262132212457011</v>
      </c>
      <c r="I31" s="23">
        <v>0.30751156718701034</v>
      </c>
      <c r="J31" s="25">
        <v>177773.56189220108</v>
      </c>
      <c r="K31" s="26">
        <v>2.6821811797847015E-2</v>
      </c>
      <c r="L31" s="165">
        <v>104802</v>
      </c>
      <c r="M31" s="23">
        <v>1.8417420987625548</v>
      </c>
      <c r="N31" s="165">
        <v>4554</v>
      </c>
      <c r="O31" s="23">
        <v>1.9084095845051459</v>
      </c>
      <c r="P31" s="226">
        <v>109356</v>
      </c>
      <c r="Q31" s="225">
        <v>137036</v>
      </c>
      <c r="R31" s="225">
        <v>27680</v>
      </c>
      <c r="S31" s="165">
        <v>27680</v>
      </c>
      <c r="T31" s="289">
        <v>2.3136260986366608</v>
      </c>
      <c r="U31" s="38">
        <v>137036</v>
      </c>
      <c r="V31" s="225">
        <v>155201</v>
      </c>
      <c r="W31" s="223">
        <v>1977</v>
      </c>
      <c r="X31" s="290">
        <v>0.15</v>
      </c>
      <c r="Y31" s="35">
        <v>297</v>
      </c>
      <c r="Z31" s="35">
        <v>156811</v>
      </c>
      <c r="AA31" s="40">
        <v>0.48</v>
      </c>
      <c r="AB31" s="40">
        <v>0.48</v>
      </c>
      <c r="AC31" s="40">
        <v>0.48</v>
      </c>
      <c r="AD31" s="225">
        <v>75269</v>
      </c>
      <c r="AE31" s="225">
        <v>75269</v>
      </c>
      <c r="AF31" s="27">
        <v>0.48</v>
      </c>
      <c r="AG31" s="38">
        <v>75566</v>
      </c>
      <c r="AH31" s="38">
        <v>61470</v>
      </c>
      <c r="AI31" s="38">
        <v>137036</v>
      </c>
    </row>
    <row r="32" spans="1:35" s="9" customFormat="1" ht="16.8" x14ac:dyDescent="0.3">
      <c r="A32" s="28">
        <v>23</v>
      </c>
      <c r="B32" s="116" t="s">
        <v>187</v>
      </c>
      <c r="C32" s="44">
        <v>23035</v>
      </c>
      <c r="D32" s="24">
        <v>0.55796849681031091</v>
      </c>
      <c r="E32" s="24">
        <v>1.16022</v>
      </c>
      <c r="F32" s="35">
        <v>29012</v>
      </c>
      <c r="G32" s="225">
        <v>25006</v>
      </c>
      <c r="H32" s="41">
        <v>1.2594747123941827</v>
      </c>
      <c r="I32" s="23">
        <v>0.48091611660746314</v>
      </c>
      <c r="J32" s="25">
        <v>188913.4672406718</v>
      </c>
      <c r="K32" s="26">
        <v>2.8502559157140485E-2</v>
      </c>
      <c r="L32" s="165">
        <v>111369</v>
      </c>
      <c r="M32" s="23">
        <v>1.9129170090257563</v>
      </c>
      <c r="N32" s="165">
        <v>5185</v>
      </c>
      <c r="O32" s="23">
        <v>1.9795865905716878</v>
      </c>
      <c r="P32" s="226">
        <v>116554</v>
      </c>
      <c r="Q32" s="225">
        <v>154458</v>
      </c>
      <c r="R32" s="225">
        <v>37904</v>
      </c>
      <c r="S32" s="165">
        <v>37904</v>
      </c>
      <c r="T32" s="289">
        <v>2.4669624476434313</v>
      </c>
      <c r="U32" s="38">
        <v>154458</v>
      </c>
      <c r="V32" s="225">
        <v>179464</v>
      </c>
      <c r="W32" s="223">
        <v>910</v>
      </c>
      <c r="X32" s="290">
        <v>0.15</v>
      </c>
      <c r="Y32" s="35">
        <v>137</v>
      </c>
      <c r="Z32" s="35">
        <v>228648</v>
      </c>
      <c r="AA32" s="40">
        <v>0.56000000000000005</v>
      </c>
      <c r="AB32" s="40">
        <v>0.56000000000000005</v>
      </c>
      <c r="AC32" s="40">
        <v>0.56000000000000005</v>
      </c>
      <c r="AD32" s="225">
        <v>128043</v>
      </c>
      <c r="AE32" s="225">
        <v>128043</v>
      </c>
      <c r="AF32" s="27">
        <v>0.56000000000000005</v>
      </c>
      <c r="AG32" s="38">
        <v>128180</v>
      </c>
      <c r="AH32" s="38">
        <v>26278</v>
      </c>
      <c r="AI32" s="38">
        <v>154458</v>
      </c>
    </row>
    <row r="33" spans="1:35" s="9" customFormat="1" ht="16.5" customHeight="1" x14ac:dyDescent="0.3">
      <c r="A33" s="28">
        <v>24</v>
      </c>
      <c r="B33" s="116" t="s">
        <v>188</v>
      </c>
      <c r="C33" s="44">
        <v>37542</v>
      </c>
      <c r="D33" s="24">
        <v>0.40965663299105615</v>
      </c>
      <c r="E33" s="24">
        <v>1.0501199999999999</v>
      </c>
      <c r="F33" s="35">
        <v>34715</v>
      </c>
      <c r="G33" s="225">
        <v>33058</v>
      </c>
      <c r="H33" s="41">
        <v>0.92469767194075969</v>
      </c>
      <c r="I33" s="23">
        <v>0.39010459089537974</v>
      </c>
      <c r="J33" s="25">
        <v>289088.43318470335</v>
      </c>
      <c r="K33" s="26">
        <v>4.3616584295680626E-2</v>
      </c>
      <c r="L33" s="165">
        <v>170425</v>
      </c>
      <c r="M33" s="23">
        <v>1.875645103819874</v>
      </c>
      <c r="N33" s="165">
        <v>7649</v>
      </c>
      <c r="O33" s="23">
        <v>1.942319003678225</v>
      </c>
      <c r="P33" s="226">
        <v>178074</v>
      </c>
      <c r="Q33" s="225">
        <v>216984</v>
      </c>
      <c r="R33" s="225">
        <v>38910</v>
      </c>
      <c r="S33" s="165">
        <v>38910</v>
      </c>
      <c r="T33" s="289">
        <v>2.2814850964339364</v>
      </c>
      <c r="U33" s="38">
        <v>216984</v>
      </c>
      <c r="V33" s="225">
        <v>250042</v>
      </c>
      <c r="W33" s="223">
        <v>938</v>
      </c>
      <c r="X33" s="290">
        <v>0.15</v>
      </c>
      <c r="Y33" s="35">
        <v>141</v>
      </c>
      <c r="Z33" s="35">
        <v>342779</v>
      </c>
      <c r="AA33" s="40">
        <v>0.33</v>
      </c>
      <c r="AB33" s="40">
        <v>0.33</v>
      </c>
      <c r="AC33" s="40">
        <v>0.33</v>
      </c>
      <c r="AD33" s="225">
        <v>113117</v>
      </c>
      <c r="AE33" s="288">
        <v>113117</v>
      </c>
      <c r="AF33" s="27">
        <v>0.33</v>
      </c>
      <c r="AG33" s="38">
        <v>113258</v>
      </c>
      <c r="AH33" s="38">
        <v>103726</v>
      </c>
      <c r="AI33" s="38">
        <v>216984</v>
      </c>
    </row>
    <row r="34" spans="1:35" s="9" customFormat="1" ht="16.8" x14ac:dyDescent="0.3">
      <c r="A34" s="22">
        <v>25</v>
      </c>
      <c r="B34" s="116" t="s">
        <v>189</v>
      </c>
      <c r="C34" s="44">
        <v>6319</v>
      </c>
      <c r="D34" s="24">
        <v>0.34731846569244296</v>
      </c>
      <c r="E34" s="24">
        <v>1.1231500000000001</v>
      </c>
      <c r="F34" s="35">
        <v>4954</v>
      </c>
      <c r="G34" s="225">
        <v>4411</v>
      </c>
      <c r="H34" s="41">
        <v>0.78398480772274093</v>
      </c>
      <c r="I34" s="23">
        <v>0.30923604655873477</v>
      </c>
      <c r="J34" s="25">
        <v>53712.941632373644</v>
      </c>
      <c r="K34" s="26">
        <v>8.1040082464335778E-3</v>
      </c>
      <c r="L34" s="165">
        <v>31665</v>
      </c>
      <c r="M34" s="23">
        <v>1.8424434521925137</v>
      </c>
      <c r="N34" s="165">
        <v>1377</v>
      </c>
      <c r="O34" s="23">
        <v>1.9091172749481655</v>
      </c>
      <c r="P34" s="226">
        <v>33042</v>
      </c>
      <c r="Q34" s="225">
        <v>40362</v>
      </c>
      <c r="R34" s="225">
        <v>7320</v>
      </c>
      <c r="S34" s="165">
        <v>7320</v>
      </c>
      <c r="T34" s="289">
        <v>2.263548925326794</v>
      </c>
      <c r="U34" s="38">
        <v>40362</v>
      </c>
      <c r="V34" s="225">
        <v>44773</v>
      </c>
      <c r="W34" s="223">
        <v>285</v>
      </c>
      <c r="X34" s="290">
        <v>0.15</v>
      </c>
      <c r="Y34" s="35">
        <v>43</v>
      </c>
      <c r="Z34" s="35">
        <v>56532</v>
      </c>
      <c r="AA34" s="40">
        <v>0.43</v>
      </c>
      <c r="AB34" s="40">
        <v>0.43</v>
      </c>
      <c r="AC34" s="40">
        <v>0.43</v>
      </c>
      <c r="AD34" s="225">
        <v>24309</v>
      </c>
      <c r="AE34" s="288">
        <v>24309</v>
      </c>
      <c r="AF34" s="27">
        <v>0.43</v>
      </c>
      <c r="AG34" s="38">
        <v>24352</v>
      </c>
      <c r="AH34" s="38">
        <v>16010</v>
      </c>
      <c r="AI34" s="38">
        <v>40362</v>
      </c>
    </row>
    <row r="35" spans="1:35" s="9" customFormat="1" ht="16.8" x14ac:dyDescent="0.3">
      <c r="A35" s="28">
        <v>26</v>
      </c>
      <c r="B35" s="116" t="s">
        <v>190</v>
      </c>
      <c r="C35" s="44">
        <v>14561</v>
      </c>
      <c r="D35" s="24">
        <v>0.8813178055487092</v>
      </c>
      <c r="E35" s="24">
        <v>1.0367999999999999</v>
      </c>
      <c r="F35" s="35">
        <v>28967</v>
      </c>
      <c r="G35" s="225">
        <v>27939</v>
      </c>
      <c r="H35" s="41">
        <v>1.9893551267083305</v>
      </c>
      <c r="I35" s="23">
        <v>0.85003646368509767</v>
      </c>
      <c r="J35" s="25">
        <v>90497.681624784702</v>
      </c>
      <c r="K35" s="26">
        <v>1.3653952583530585E-2</v>
      </c>
      <c r="L35" s="165">
        <v>53351</v>
      </c>
      <c r="M35" s="23">
        <v>2.0644424699479869</v>
      </c>
      <c r="N35" s="165">
        <v>2929</v>
      </c>
      <c r="O35" s="23">
        <v>2.1311140448452521</v>
      </c>
      <c r="P35" s="226">
        <v>56280</v>
      </c>
      <c r="Q35" s="225">
        <v>80802</v>
      </c>
      <c r="R35" s="225">
        <v>24522</v>
      </c>
      <c r="S35" s="165">
        <v>24522</v>
      </c>
      <c r="T35" s="289">
        <v>2.689297848065034</v>
      </c>
      <c r="U35" s="38">
        <v>80802</v>
      </c>
      <c r="V35" s="225">
        <v>108741</v>
      </c>
      <c r="W35" s="223">
        <v>323</v>
      </c>
      <c r="X35" s="290">
        <v>0.15</v>
      </c>
      <c r="Y35" s="35">
        <v>48</v>
      </c>
      <c r="Z35" s="35">
        <v>175943</v>
      </c>
      <c r="AA35" s="40">
        <v>0.27</v>
      </c>
      <c r="AB35" s="40">
        <v>0.27</v>
      </c>
      <c r="AC35" s="40">
        <v>0.27</v>
      </c>
      <c r="AD35" s="225">
        <v>47505</v>
      </c>
      <c r="AE35" s="288">
        <v>47505</v>
      </c>
      <c r="AF35" s="27">
        <v>0.27</v>
      </c>
      <c r="AG35" s="38">
        <v>47553</v>
      </c>
      <c r="AH35" s="38">
        <v>33249</v>
      </c>
      <c r="AI35" s="38">
        <v>80802</v>
      </c>
    </row>
    <row r="36" spans="1:35" s="9" customFormat="1" ht="16.8" x14ac:dyDescent="0.3">
      <c r="A36" s="28">
        <v>27</v>
      </c>
      <c r="B36" s="116" t="s">
        <v>213</v>
      </c>
      <c r="C36" s="44">
        <v>36368</v>
      </c>
      <c r="D36" s="24">
        <v>1.0621903509127659</v>
      </c>
      <c r="E36" s="24">
        <v>1.0587899999999999</v>
      </c>
      <c r="F36" s="35">
        <v>87197</v>
      </c>
      <c r="G36" s="225">
        <v>82355</v>
      </c>
      <c r="H36" s="41">
        <v>2.3976297844258689</v>
      </c>
      <c r="I36" s="23">
        <v>1.0032115442276239</v>
      </c>
      <c r="J36" s="25">
        <v>213660.10337445053</v>
      </c>
      <c r="K36" s="26">
        <v>3.2236239294643157E-2</v>
      </c>
      <c r="L36" s="165">
        <v>125958</v>
      </c>
      <c r="M36" s="23">
        <v>2.1273091936563802</v>
      </c>
      <c r="N36" s="165">
        <v>7471</v>
      </c>
      <c r="O36" s="23">
        <v>2.1939832718322974</v>
      </c>
      <c r="P36" s="226">
        <v>133429</v>
      </c>
      <c r="Q36" s="225">
        <v>133696</v>
      </c>
      <c r="R36" s="225">
        <v>267</v>
      </c>
      <c r="S36" s="165">
        <v>267</v>
      </c>
      <c r="T36" s="289">
        <v>2.1963660825501359</v>
      </c>
      <c r="U36" s="38">
        <v>133696</v>
      </c>
      <c r="V36" s="225">
        <v>216051</v>
      </c>
      <c r="W36" s="223">
        <v>1754</v>
      </c>
      <c r="X36" s="290">
        <v>0.15</v>
      </c>
      <c r="Y36" s="35">
        <v>263</v>
      </c>
      <c r="Z36" s="35">
        <v>366019</v>
      </c>
      <c r="AA36" s="40">
        <v>0.28000000000000003</v>
      </c>
      <c r="AB36" s="40">
        <v>0.28000000000000003</v>
      </c>
      <c r="AC36" s="40">
        <v>0.28000000000000003</v>
      </c>
      <c r="AD36" s="225">
        <v>102485</v>
      </c>
      <c r="AE36" s="288">
        <v>102485</v>
      </c>
      <c r="AF36" s="27">
        <v>0.28000000000000003</v>
      </c>
      <c r="AG36" s="38">
        <v>102748</v>
      </c>
      <c r="AH36" s="38">
        <v>30948</v>
      </c>
      <c r="AI36" s="38">
        <v>133696</v>
      </c>
    </row>
    <row r="37" spans="1:35" s="9" customFormat="1" ht="16.8" x14ac:dyDescent="0.3">
      <c r="A37" s="22">
        <v>28</v>
      </c>
      <c r="B37" s="116" t="s">
        <v>191</v>
      </c>
      <c r="C37" s="44">
        <v>14886</v>
      </c>
      <c r="D37" s="24">
        <v>0.3100760694926874</v>
      </c>
      <c r="E37" s="24">
        <v>1.26292</v>
      </c>
      <c r="F37" s="35">
        <v>10419</v>
      </c>
      <c r="G37" s="225">
        <v>8250</v>
      </c>
      <c r="H37" s="41">
        <v>0.69991938734381298</v>
      </c>
      <c r="I37" s="23">
        <v>0.24552312853758543</v>
      </c>
      <c r="J37" s="25">
        <v>145766.49387310544</v>
      </c>
      <c r="K37" s="26">
        <v>2.199270478400632E-2</v>
      </c>
      <c r="L37" s="165">
        <v>85933</v>
      </c>
      <c r="M37" s="23">
        <v>1.8162969360250243</v>
      </c>
      <c r="N37" s="165">
        <v>3647</v>
      </c>
      <c r="O37" s="23">
        <v>1.8829606400258936</v>
      </c>
      <c r="P37" s="226">
        <v>89580</v>
      </c>
      <c r="Q37" s="225">
        <v>110257</v>
      </c>
      <c r="R37" s="225">
        <v>20677</v>
      </c>
      <c r="S37" s="165">
        <v>20677</v>
      </c>
      <c r="T37" s="289">
        <v>2.2609166059227874</v>
      </c>
      <c r="U37" s="38">
        <v>110257</v>
      </c>
      <c r="V37" s="225">
        <v>118507</v>
      </c>
      <c r="W37" s="223">
        <v>1418</v>
      </c>
      <c r="X37" s="290">
        <v>0.15</v>
      </c>
      <c r="Y37" s="35">
        <v>213</v>
      </c>
      <c r="Z37" s="35">
        <v>115849</v>
      </c>
      <c r="AA37" s="40">
        <v>0.54</v>
      </c>
      <c r="AB37" s="40">
        <v>0.54</v>
      </c>
      <c r="AC37" s="40">
        <v>0.54</v>
      </c>
      <c r="AD37" s="225">
        <v>62558</v>
      </c>
      <c r="AE37" s="288">
        <v>62558</v>
      </c>
      <c r="AF37" s="27">
        <v>0.54</v>
      </c>
      <c r="AG37" s="38">
        <v>62771</v>
      </c>
      <c r="AH37" s="38">
        <v>47486</v>
      </c>
      <c r="AI37" s="38">
        <v>110257</v>
      </c>
    </row>
    <row r="38" spans="1:35" s="9" customFormat="1" ht="16.8" x14ac:dyDescent="0.3">
      <c r="A38" s="28">
        <v>29</v>
      </c>
      <c r="B38" s="116" t="s">
        <v>192</v>
      </c>
      <c r="C38" s="44">
        <v>22062</v>
      </c>
      <c r="D38" s="24">
        <v>0.41050644059366398</v>
      </c>
      <c r="E38" s="24">
        <v>1.04457</v>
      </c>
      <c r="F38" s="35">
        <v>20443</v>
      </c>
      <c r="G38" s="225">
        <v>19571</v>
      </c>
      <c r="H38" s="41">
        <v>0.92661590064364063</v>
      </c>
      <c r="I38" s="23">
        <v>0.39299083890372494</v>
      </c>
      <c r="J38" s="25">
        <v>168794.81009722871</v>
      </c>
      <c r="K38" s="26">
        <v>2.5467131224082267E-2</v>
      </c>
      <c r="L38" s="165">
        <v>99509</v>
      </c>
      <c r="M38" s="23">
        <v>1.8768321761886637</v>
      </c>
      <c r="N38" s="165">
        <v>4471</v>
      </c>
      <c r="O38" s="23">
        <v>1.9435020715649709</v>
      </c>
      <c r="P38" s="226">
        <v>103980</v>
      </c>
      <c r="Q38" s="225">
        <v>135976</v>
      </c>
      <c r="R38" s="225">
        <v>31996</v>
      </c>
      <c r="S38" s="165">
        <v>31996</v>
      </c>
      <c r="T38" s="289">
        <v>2.4206145682011435</v>
      </c>
      <c r="U38" s="38">
        <v>135976</v>
      </c>
      <c r="V38" s="225">
        <v>155547</v>
      </c>
      <c r="W38" s="223">
        <v>0</v>
      </c>
      <c r="X38" s="290">
        <v>0.15</v>
      </c>
      <c r="Y38" s="35">
        <v>0</v>
      </c>
      <c r="Z38" s="35">
        <v>222755</v>
      </c>
      <c r="AA38" s="40">
        <v>0.38</v>
      </c>
      <c r="AB38" s="40">
        <v>0.38</v>
      </c>
      <c r="AC38" s="40">
        <v>0.38</v>
      </c>
      <c r="AD38" s="225">
        <v>84647</v>
      </c>
      <c r="AE38" s="288">
        <v>84647</v>
      </c>
      <c r="AF38" s="27">
        <v>0.38</v>
      </c>
      <c r="AG38" s="38">
        <v>84647</v>
      </c>
      <c r="AH38" s="38">
        <v>51329</v>
      </c>
      <c r="AI38" s="38">
        <v>135976</v>
      </c>
    </row>
    <row r="39" spans="1:35" s="9" customFormat="1" ht="16.8" x14ac:dyDescent="0.3">
      <c r="A39" s="28">
        <v>30</v>
      </c>
      <c r="B39" s="116" t="s">
        <v>193</v>
      </c>
      <c r="C39" s="44">
        <v>33581</v>
      </c>
      <c r="D39" s="24">
        <v>0.32968019494796319</v>
      </c>
      <c r="E39" s="24">
        <v>0.92107000000000006</v>
      </c>
      <c r="F39" s="35">
        <v>24990</v>
      </c>
      <c r="G39" s="225">
        <v>27131</v>
      </c>
      <c r="H39" s="41">
        <v>0.74417081087519732</v>
      </c>
      <c r="I39" s="23">
        <v>0.3579317478019729</v>
      </c>
      <c r="J39" s="25">
        <v>229704.9844574841</v>
      </c>
      <c r="K39" s="26">
        <v>3.4657031093757368E-2</v>
      </c>
      <c r="L39" s="165">
        <v>135417</v>
      </c>
      <c r="M39" s="23">
        <v>1.8624396013188389</v>
      </c>
      <c r="N39" s="165">
        <v>6001</v>
      </c>
      <c r="O39" s="23">
        <v>1.9291118184625851</v>
      </c>
      <c r="P39" s="226">
        <v>141418</v>
      </c>
      <c r="Q39" s="225">
        <v>172695</v>
      </c>
      <c r="R39" s="225">
        <v>31277</v>
      </c>
      <c r="S39" s="165">
        <v>31277</v>
      </c>
      <c r="T39" s="289">
        <v>2.2766050588566791</v>
      </c>
      <c r="U39" s="38">
        <v>172695</v>
      </c>
      <c r="V39" s="225">
        <v>199826</v>
      </c>
      <c r="W39" s="223">
        <v>1139</v>
      </c>
      <c r="X39" s="290">
        <v>0.15</v>
      </c>
      <c r="Y39" s="35">
        <v>171</v>
      </c>
      <c r="Z39" s="35">
        <v>273109</v>
      </c>
      <c r="AA39" s="40">
        <v>0.28999999999999998</v>
      </c>
      <c r="AB39" s="40">
        <v>0.28999999999999998</v>
      </c>
      <c r="AC39" s="40">
        <v>0.28999999999999998</v>
      </c>
      <c r="AD39" s="225">
        <v>79202</v>
      </c>
      <c r="AE39" s="288">
        <v>79202</v>
      </c>
      <c r="AF39" s="27">
        <v>0.28999999999999998</v>
      </c>
      <c r="AG39" s="38">
        <v>79373</v>
      </c>
      <c r="AH39" s="38">
        <v>93322</v>
      </c>
      <c r="AI39" s="38">
        <v>172695</v>
      </c>
    </row>
    <row r="40" spans="1:35" s="9" customFormat="1" ht="16.8" x14ac:dyDescent="0.3">
      <c r="A40" s="22">
        <v>31</v>
      </c>
      <c r="B40" s="116" t="s">
        <v>194</v>
      </c>
      <c r="C40" s="44">
        <v>33853</v>
      </c>
      <c r="D40" s="24">
        <v>0.56955007099416444</v>
      </c>
      <c r="E40" s="24">
        <v>1.0540099999999999</v>
      </c>
      <c r="F40" s="35">
        <v>43522</v>
      </c>
      <c r="G40" s="225">
        <v>41292</v>
      </c>
      <c r="H40" s="41">
        <v>1.2856172274244528</v>
      </c>
      <c r="I40" s="23">
        <v>0.54036495952995178</v>
      </c>
      <c r="J40" s="25">
        <v>246045.36167037048</v>
      </c>
      <c r="K40" s="26">
        <v>3.7122406246535317E-2</v>
      </c>
      <c r="L40" s="165">
        <v>145050</v>
      </c>
      <c r="M40" s="23">
        <v>1.9373230375502926</v>
      </c>
      <c r="N40" s="165">
        <v>6923</v>
      </c>
      <c r="O40" s="23">
        <v>2.0039975689128218</v>
      </c>
      <c r="P40" s="226">
        <v>151973</v>
      </c>
      <c r="Q40" s="225">
        <v>188999</v>
      </c>
      <c r="R40" s="225">
        <v>37026</v>
      </c>
      <c r="S40" s="165">
        <v>37026</v>
      </c>
      <c r="T40" s="289">
        <v>2.3605902596869073</v>
      </c>
      <c r="U40" s="38">
        <v>188999</v>
      </c>
      <c r="V40" s="225">
        <v>230291</v>
      </c>
      <c r="W40" s="223">
        <v>407</v>
      </c>
      <c r="X40" s="290">
        <v>0.15</v>
      </c>
      <c r="Y40" s="35">
        <v>61</v>
      </c>
      <c r="Z40" s="35">
        <v>394009</v>
      </c>
      <c r="AA40" s="40">
        <v>0.31</v>
      </c>
      <c r="AB40" s="40">
        <v>0.31</v>
      </c>
      <c r="AC40" s="40">
        <v>0.31</v>
      </c>
      <c r="AD40" s="225">
        <v>122143</v>
      </c>
      <c r="AE40" s="288">
        <v>122143</v>
      </c>
      <c r="AF40" s="27">
        <v>0.31</v>
      </c>
      <c r="AG40" s="38">
        <v>122204</v>
      </c>
      <c r="AH40" s="38">
        <v>66795</v>
      </c>
      <c r="AI40" s="38">
        <v>188999</v>
      </c>
    </row>
    <row r="41" spans="1:35" ht="16.8" customHeight="1" x14ac:dyDescent="0.3">
      <c r="A41" s="330" t="s">
        <v>266</v>
      </c>
      <c r="B41" s="331"/>
      <c r="C41" s="47">
        <v>1192491</v>
      </c>
      <c r="D41" s="48">
        <v>1</v>
      </c>
      <c r="E41" s="48">
        <v>1</v>
      </c>
      <c r="F41" s="46">
        <v>2691751</v>
      </c>
      <c r="G41" s="46">
        <v>2727045</v>
      </c>
      <c r="H41" s="49">
        <v>1.3275392498388541</v>
      </c>
      <c r="I41" s="48">
        <v>0.58352591609322568</v>
      </c>
      <c r="J41" s="50">
        <v>6627947.553732032</v>
      </c>
      <c r="K41" s="48">
        <v>1</v>
      </c>
      <c r="L41" s="46">
        <v>3907339</v>
      </c>
      <c r="M41" s="48">
        <v>1.9550400137603421</v>
      </c>
      <c r="N41" s="46">
        <v>231356</v>
      </c>
      <c r="O41" s="48">
        <v>2.0217092835141983</v>
      </c>
      <c r="P41" s="46">
        <v>4138695</v>
      </c>
      <c r="Q41" s="46">
        <v>5141235</v>
      </c>
      <c r="R41" s="46">
        <v>1002540</v>
      </c>
      <c r="S41" s="46">
        <v>1002540</v>
      </c>
      <c r="T41" s="48">
        <v>2.3954015223726723</v>
      </c>
      <c r="U41" s="46">
        <v>5141235</v>
      </c>
      <c r="V41" s="46">
        <v>7868280</v>
      </c>
      <c r="W41" s="46">
        <v>68292</v>
      </c>
      <c r="X41" s="51" t="s">
        <v>25</v>
      </c>
      <c r="Y41" s="46">
        <v>10244</v>
      </c>
      <c r="Z41" s="46">
        <v>16815102</v>
      </c>
      <c r="AA41" s="228" t="s">
        <v>25</v>
      </c>
      <c r="AB41" s="228" t="s">
        <v>25</v>
      </c>
      <c r="AC41" s="228" t="s">
        <v>25</v>
      </c>
      <c r="AD41" s="46">
        <v>2660009</v>
      </c>
      <c r="AE41" s="46">
        <v>2660009</v>
      </c>
      <c r="AF41" s="264" t="s">
        <v>25</v>
      </c>
      <c r="AG41" s="164">
        <v>2670253</v>
      </c>
      <c r="AH41" s="164">
        <v>2470982</v>
      </c>
      <c r="AI41" s="164">
        <v>5141235</v>
      </c>
    </row>
    <row r="42" spans="1:35" ht="36.6" customHeight="1" x14ac:dyDescent="0.3">
      <c r="A42" s="302" t="s">
        <v>310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2"/>
      <c r="AE42" s="272"/>
      <c r="AF42" s="272"/>
      <c r="AG42" s="273"/>
      <c r="AH42" s="9"/>
    </row>
    <row r="43" spans="1:35" x14ac:dyDescent="0.25">
      <c r="O43" s="268"/>
      <c r="P43" s="268"/>
      <c r="Q43" s="268"/>
      <c r="AG43" s="273"/>
      <c r="AH43" s="9"/>
    </row>
    <row r="46" spans="1:35" x14ac:dyDescent="0.25">
      <c r="L46" s="269"/>
      <c r="M46" s="269"/>
      <c r="N46" s="269"/>
      <c r="O46" s="269"/>
      <c r="P46" s="269"/>
      <c r="Q46" s="269"/>
      <c r="R46" s="269"/>
      <c r="S46" s="269"/>
      <c r="T46" s="269"/>
    </row>
  </sheetData>
  <mergeCells count="41">
    <mergeCell ref="G5:G7"/>
    <mergeCell ref="H5:H7"/>
    <mergeCell ref="A42:N42"/>
    <mergeCell ref="AE5:AE7"/>
    <mergeCell ref="Q5:Q7"/>
    <mergeCell ref="P5:P7"/>
    <mergeCell ref="S6:S7"/>
    <mergeCell ref="T5:T7"/>
    <mergeCell ref="U6:U7"/>
    <mergeCell ref="AI5:AI7"/>
    <mergeCell ref="AG5:AG7"/>
    <mergeCell ref="A41:B41"/>
    <mergeCell ref="A5:A7"/>
    <mergeCell ref="B5:B7"/>
    <mergeCell ref="AH5:AH7"/>
    <mergeCell ref="A9:B9"/>
    <mergeCell ref="W5:W7"/>
    <mergeCell ref="X5:X7"/>
    <mergeCell ref="Y5:Y7"/>
    <mergeCell ref="AF5:AF7"/>
    <mergeCell ref="I5:I7"/>
    <mergeCell ref="J5:J7"/>
    <mergeCell ref="K5:K7"/>
    <mergeCell ref="A8:B8"/>
    <mergeCell ref="M5:M7"/>
    <mergeCell ref="C2:K2"/>
    <mergeCell ref="AA5:AA7"/>
    <mergeCell ref="AB5:AB7"/>
    <mergeCell ref="AC5:AC7"/>
    <mergeCell ref="AD5:AD7"/>
    <mergeCell ref="O5:O7"/>
    <mergeCell ref="Z5:Z7"/>
    <mergeCell ref="L6:L7"/>
    <mergeCell ref="N6:N7"/>
    <mergeCell ref="R5:R7"/>
    <mergeCell ref="V5:V7"/>
    <mergeCell ref="C3:H3"/>
    <mergeCell ref="C5:C7"/>
    <mergeCell ref="D5:D7"/>
    <mergeCell ref="E5:E7"/>
    <mergeCell ref="F5:F7"/>
  </mergeCells>
  <pageMargins left="0.17" right="0.17" top="0.48" bottom="0.27" header="0.31496062992125984" footer="0.25"/>
  <pageSetup paperSize="9" scale="68" fitToWidth="0" orientation="landscape" r:id="rId1"/>
  <headerFooter>
    <oddFooter>Страница  &amp;P из &amp;N</oddFooter>
  </headerFooter>
  <colBreaks count="1" manualBreakCount="1">
    <brk id="14" max="4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F70"/>
  <sheetViews>
    <sheetView view="pageBreakPreview" zoomScale="70" zoomScaleNormal="85" zoomScaleSheetLayoutView="70" workbookViewId="0">
      <pane xSplit="2" ySplit="9" topLeftCell="C10" activePane="bottomRight" state="frozen"/>
      <selection activeCell="BY6" sqref="BY6"/>
      <selection pane="topRight" activeCell="BY6" sqref="BY6"/>
      <selection pane="bottomLeft" activeCell="BY6" sqref="BY6"/>
      <selection pane="bottomRight" activeCell="E46" sqref="E46"/>
    </sheetView>
  </sheetViews>
  <sheetFormatPr defaultColWidth="8.77734375" defaultRowHeight="13.2" x14ac:dyDescent="0.25"/>
  <cols>
    <col min="1" max="1" width="3.33203125" style="1" customWidth="1"/>
    <col min="2" max="2" width="31.44140625" style="1" customWidth="1"/>
    <col min="3" max="3" width="14.6640625" style="1" customWidth="1"/>
    <col min="4" max="4" width="13.44140625" style="1" customWidth="1"/>
    <col min="5" max="5" width="13.109375" style="1" customWidth="1"/>
    <col min="6" max="6" width="13.44140625" style="1" customWidth="1"/>
    <col min="7" max="7" width="16" style="1" customWidth="1"/>
    <col min="8" max="8" width="15.33203125" style="1" customWidth="1"/>
    <col min="9" max="9" width="15.109375" style="1" customWidth="1"/>
    <col min="10" max="10" width="14.44140625" style="1" customWidth="1"/>
    <col min="11" max="11" width="15" style="1" customWidth="1"/>
    <col min="12" max="12" width="14.88671875" style="1" customWidth="1"/>
    <col min="13" max="13" width="13.6640625" style="1" customWidth="1"/>
    <col min="14" max="14" width="13.44140625" style="1" customWidth="1"/>
    <col min="15" max="15" width="10.21875" style="1" customWidth="1"/>
    <col min="16" max="16" width="9.5546875" style="1" customWidth="1"/>
    <col min="17" max="17" width="9.77734375" style="1" customWidth="1"/>
    <col min="18" max="18" width="11.33203125" style="1" customWidth="1"/>
    <col min="19" max="19" width="10.21875" style="1" customWidth="1"/>
    <col min="20" max="21" width="9.6640625" style="1" customWidth="1"/>
    <col min="22" max="22" width="7.44140625" style="1" customWidth="1"/>
    <col min="23" max="23" width="10.88671875" style="1" customWidth="1"/>
    <col min="24" max="24" width="11" style="1" customWidth="1"/>
    <col min="25" max="26" width="10.5546875" style="1" customWidth="1"/>
    <col min="27" max="27" width="9.88671875" style="1" customWidth="1"/>
    <col min="28" max="28" width="9.6640625" style="1" customWidth="1"/>
    <col min="29" max="29" width="10.33203125" style="1" customWidth="1"/>
    <col min="30" max="30" width="11.77734375" style="1" customWidth="1"/>
    <col min="31" max="31" width="15.109375" style="1" customWidth="1"/>
    <col min="32" max="32" width="8.77734375" style="1" customWidth="1"/>
    <col min="33" max="16384" width="8.77734375" style="1"/>
  </cols>
  <sheetData>
    <row r="1" spans="1:32" x14ac:dyDescent="0.25">
      <c r="B1" s="7" t="s">
        <v>30</v>
      </c>
      <c r="C1" s="7"/>
    </row>
    <row r="2" spans="1:32" ht="15.45" customHeight="1" x14ac:dyDescent="0.35">
      <c r="C2" s="337" t="s">
        <v>315</v>
      </c>
      <c r="D2" s="337"/>
      <c r="E2" s="337"/>
      <c r="F2" s="337"/>
      <c r="G2" s="337"/>
    </row>
    <row r="3" spans="1:32" x14ac:dyDescent="0.25">
      <c r="A3" s="3" t="s">
        <v>295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  <c r="AF3" s="2"/>
    </row>
    <row r="4" spans="1:32" ht="40.5" customHeight="1" x14ac:dyDescent="0.25">
      <c r="A4" s="325" t="s">
        <v>0</v>
      </c>
      <c r="B4" s="325" t="str">
        <f>ИНП2021!B4</f>
        <v>Наименование и статус муниципального образования Брянской области / показатель</v>
      </c>
      <c r="C4" s="326" t="s">
        <v>221</v>
      </c>
      <c r="D4" s="316" t="s">
        <v>24</v>
      </c>
      <c r="E4" s="328"/>
      <c r="F4" s="328"/>
      <c r="G4" s="328"/>
      <c r="H4" s="328"/>
      <c r="I4" s="328"/>
      <c r="J4" s="328"/>
      <c r="K4" s="328"/>
      <c r="L4" s="328"/>
      <c r="M4" s="328"/>
      <c r="N4" s="329"/>
      <c r="O4" s="314" t="s">
        <v>35</v>
      </c>
      <c r="P4" s="314"/>
      <c r="Q4" s="314"/>
      <c r="R4" s="314"/>
      <c r="S4" s="314"/>
      <c r="T4" s="314"/>
      <c r="U4" s="314"/>
      <c r="V4" s="314"/>
      <c r="W4" s="314"/>
      <c r="X4" s="316" t="s">
        <v>104</v>
      </c>
      <c r="Y4" s="314"/>
      <c r="Z4" s="314"/>
      <c r="AA4" s="320" t="s">
        <v>300</v>
      </c>
      <c r="AB4" s="321"/>
      <c r="AC4" s="322"/>
      <c r="AD4" s="314" t="s">
        <v>32</v>
      </c>
      <c r="AE4" s="316" t="s">
        <v>28</v>
      </c>
      <c r="AF4" s="2"/>
    </row>
    <row r="5" spans="1:32" ht="44.4" customHeight="1" x14ac:dyDescent="0.25">
      <c r="A5" s="325"/>
      <c r="B5" s="325"/>
      <c r="C5" s="326"/>
      <c r="D5" s="315" t="s">
        <v>214</v>
      </c>
      <c r="E5" s="315" t="s">
        <v>58</v>
      </c>
      <c r="F5" s="315" t="s">
        <v>59</v>
      </c>
      <c r="G5" s="318" t="s">
        <v>63</v>
      </c>
      <c r="H5" s="315" t="s">
        <v>215</v>
      </c>
      <c r="I5" s="315" t="s">
        <v>61</v>
      </c>
      <c r="J5" s="315" t="s">
        <v>62</v>
      </c>
      <c r="K5" s="318" t="s">
        <v>292</v>
      </c>
      <c r="L5" s="318" t="s">
        <v>293</v>
      </c>
      <c r="M5" s="318" t="s">
        <v>294</v>
      </c>
      <c r="N5" s="314" t="s">
        <v>33</v>
      </c>
      <c r="O5" s="315" t="s">
        <v>305</v>
      </c>
      <c r="P5" s="315" t="s">
        <v>66</v>
      </c>
      <c r="Q5" s="315" t="s">
        <v>67</v>
      </c>
      <c r="R5" s="318" t="s">
        <v>72</v>
      </c>
      <c r="S5" s="315" t="s">
        <v>306</v>
      </c>
      <c r="T5" s="315" t="s">
        <v>61</v>
      </c>
      <c r="U5" s="315" t="s">
        <v>62</v>
      </c>
      <c r="V5" s="315" t="s">
        <v>69</v>
      </c>
      <c r="W5" s="314" t="s">
        <v>33</v>
      </c>
      <c r="X5" s="317" t="s">
        <v>101</v>
      </c>
      <c r="Y5" s="315" t="s">
        <v>29</v>
      </c>
      <c r="Z5" s="314" t="s">
        <v>33</v>
      </c>
      <c r="AA5" s="318" t="s">
        <v>65</v>
      </c>
      <c r="AB5" s="315" t="s">
        <v>29</v>
      </c>
      <c r="AC5" s="314" t="s">
        <v>33</v>
      </c>
      <c r="AD5" s="314"/>
      <c r="AE5" s="316"/>
      <c r="AF5" s="2"/>
    </row>
    <row r="6" spans="1:32" ht="69.75" customHeight="1" x14ac:dyDescent="0.25">
      <c r="A6" s="325"/>
      <c r="B6" s="325"/>
      <c r="C6" s="326"/>
      <c r="D6" s="315"/>
      <c r="E6" s="315"/>
      <c r="F6" s="315"/>
      <c r="G6" s="319"/>
      <c r="H6" s="315"/>
      <c r="I6" s="315"/>
      <c r="J6" s="315"/>
      <c r="K6" s="319"/>
      <c r="L6" s="319"/>
      <c r="M6" s="319"/>
      <c r="N6" s="314"/>
      <c r="O6" s="315"/>
      <c r="P6" s="315"/>
      <c r="Q6" s="315"/>
      <c r="R6" s="319"/>
      <c r="S6" s="315"/>
      <c r="T6" s="315"/>
      <c r="U6" s="315"/>
      <c r="V6" s="315"/>
      <c r="W6" s="314"/>
      <c r="X6" s="317"/>
      <c r="Y6" s="315"/>
      <c r="Z6" s="314"/>
      <c r="AA6" s="319"/>
      <c r="AB6" s="315"/>
      <c r="AC6" s="314"/>
      <c r="AD6" s="314"/>
      <c r="AE6" s="316"/>
      <c r="AF6" s="2"/>
    </row>
    <row r="7" spans="1:32" ht="36" x14ac:dyDescent="0.25">
      <c r="A7" s="327" t="s">
        <v>79</v>
      </c>
      <c r="B7" s="327"/>
      <c r="C7" s="107">
        <v>1</v>
      </c>
      <c r="D7" s="108">
        <v>2</v>
      </c>
      <c r="E7" s="108">
        <v>3</v>
      </c>
      <c r="F7" s="108">
        <v>4</v>
      </c>
      <c r="G7" s="108" t="s">
        <v>68</v>
      </c>
      <c r="H7" s="108">
        <v>6</v>
      </c>
      <c r="I7" s="108">
        <v>7</v>
      </c>
      <c r="J7" s="108">
        <v>8</v>
      </c>
      <c r="K7" s="108">
        <v>9</v>
      </c>
      <c r="L7" s="108" t="s">
        <v>87</v>
      </c>
      <c r="M7" s="108" t="s">
        <v>88</v>
      </c>
      <c r="N7" s="108" t="s">
        <v>89</v>
      </c>
      <c r="O7" s="108">
        <v>11</v>
      </c>
      <c r="P7" s="108">
        <v>12</v>
      </c>
      <c r="Q7" s="108">
        <v>13</v>
      </c>
      <c r="R7" s="108" t="s">
        <v>218</v>
      </c>
      <c r="S7" s="108">
        <v>15</v>
      </c>
      <c r="T7" s="108">
        <v>16</v>
      </c>
      <c r="U7" s="108">
        <v>17</v>
      </c>
      <c r="V7" s="108">
        <v>18</v>
      </c>
      <c r="W7" s="108" t="s">
        <v>219</v>
      </c>
      <c r="X7" s="170">
        <v>20</v>
      </c>
      <c r="Y7" s="108">
        <v>21</v>
      </c>
      <c r="Z7" s="108" t="s">
        <v>94</v>
      </c>
      <c r="AA7" s="108">
        <v>23</v>
      </c>
      <c r="AB7" s="108">
        <v>24</v>
      </c>
      <c r="AC7" s="108" t="s">
        <v>102</v>
      </c>
      <c r="AD7" s="183" t="s">
        <v>220</v>
      </c>
      <c r="AE7" s="243" t="s">
        <v>304</v>
      </c>
      <c r="AF7" s="2"/>
    </row>
    <row r="8" spans="1:32" ht="13.8" x14ac:dyDescent="0.3">
      <c r="A8" s="338"/>
      <c r="B8" s="338"/>
      <c r="C8" s="109" t="s">
        <v>78</v>
      </c>
      <c r="D8" s="244"/>
      <c r="E8" s="244"/>
      <c r="F8" s="244"/>
      <c r="G8" s="244"/>
      <c r="H8" s="245" t="s">
        <v>64</v>
      </c>
      <c r="I8" s="245" t="s">
        <v>64</v>
      </c>
      <c r="J8" s="245" t="s">
        <v>64</v>
      </c>
      <c r="K8" s="244"/>
      <c r="L8" s="244"/>
      <c r="M8" s="244"/>
      <c r="N8" s="244"/>
      <c r="O8" s="244"/>
      <c r="P8" s="244"/>
      <c r="Q8" s="244"/>
      <c r="R8" s="244"/>
      <c r="S8" s="245" t="s">
        <v>64</v>
      </c>
      <c r="T8" s="245" t="s">
        <v>64</v>
      </c>
      <c r="U8" s="245" t="s">
        <v>64</v>
      </c>
      <c r="V8" s="245" t="s">
        <v>64</v>
      </c>
      <c r="W8" s="244"/>
      <c r="X8" s="247"/>
      <c r="Y8" s="292" t="s">
        <v>64</v>
      </c>
      <c r="Z8" s="244"/>
      <c r="AA8" s="244"/>
      <c r="AB8" s="245" t="s">
        <v>64</v>
      </c>
      <c r="AC8" s="246"/>
      <c r="AD8" s="246"/>
      <c r="AE8" s="248" t="s">
        <v>26</v>
      </c>
      <c r="AF8" s="2"/>
    </row>
    <row r="9" spans="1:32" ht="15.6" x14ac:dyDescent="0.3">
      <c r="A9" s="78" t="s">
        <v>53</v>
      </c>
      <c r="B9" s="39" t="s">
        <v>196</v>
      </c>
      <c r="C9" s="80">
        <v>420444</v>
      </c>
      <c r="D9" s="255">
        <v>76472000</v>
      </c>
      <c r="E9" s="79"/>
      <c r="F9" s="79"/>
      <c r="G9" s="80">
        <v>76472000</v>
      </c>
      <c r="H9" s="81">
        <v>0.15</v>
      </c>
      <c r="I9" s="81"/>
      <c r="J9" s="81"/>
      <c r="K9" s="250">
        <v>0.13341303167420815</v>
      </c>
      <c r="L9" s="250"/>
      <c r="M9" s="250"/>
      <c r="N9" s="82">
        <v>1530354</v>
      </c>
      <c r="O9" s="249">
        <v>1637</v>
      </c>
      <c r="P9" s="249"/>
      <c r="Q9" s="249"/>
      <c r="R9" s="80">
        <v>1637</v>
      </c>
      <c r="S9" s="81">
        <v>1</v>
      </c>
      <c r="T9" s="81"/>
      <c r="U9" s="81"/>
      <c r="V9" s="81">
        <v>0.06</v>
      </c>
      <c r="W9" s="82">
        <v>98</v>
      </c>
      <c r="X9" s="185">
        <v>96601</v>
      </c>
      <c r="Y9" s="177">
        <v>1</v>
      </c>
      <c r="Z9" s="178">
        <v>96601</v>
      </c>
      <c r="AA9" s="79"/>
      <c r="AB9" s="83"/>
      <c r="AC9" s="82">
        <v>0</v>
      </c>
      <c r="AD9" s="251">
        <v>1627053</v>
      </c>
      <c r="AE9" s="252">
        <v>1.7144063542872099</v>
      </c>
    </row>
    <row r="10" spans="1:32" s="6" customFormat="1" ht="15.6" x14ac:dyDescent="0.3">
      <c r="A10" s="78" t="s">
        <v>49</v>
      </c>
      <c r="B10" s="39" t="s">
        <v>197</v>
      </c>
      <c r="C10" s="80">
        <v>69909</v>
      </c>
      <c r="D10" s="255">
        <v>5108000</v>
      </c>
      <c r="E10" s="79"/>
      <c r="F10" s="79"/>
      <c r="G10" s="80">
        <v>5108000</v>
      </c>
      <c r="H10" s="81">
        <v>0.15</v>
      </c>
      <c r="I10" s="81"/>
      <c r="J10" s="81"/>
      <c r="K10" s="250">
        <v>0.17895716228467815</v>
      </c>
      <c r="L10" s="250"/>
      <c r="M10" s="250"/>
      <c r="N10" s="82">
        <v>137117</v>
      </c>
      <c r="O10" s="249">
        <v>6364</v>
      </c>
      <c r="P10" s="249"/>
      <c r="Q10" s="249"/>
      <c r="R10" s="80">
        <v>6364</v>
      </c>
      <c r="S10" s="81">
        <v>1</v>
      </c>
      <c r="T10" s="81"/>
      <c r="U10" s="81"/>
      <c r="V10" s="81">
        <v>0.06</v>
      </c>
      <c r="W10" s="82">
        <v>382</v>
      </c>
      <c r="X10" s="185">
        <v>37259</v>
      </c>
      <c r="Y10" s="112">
        <v>1</v>
      </c>
      <c r="Z10" s="113">
        <v>37259</v>
      </c>
      <c r="AA10" s="79"/>
      <c r="AB10" s="83"/>
      <c r="AC10" s="82">
        <v>0</v>
      </c>
      <c r="AD10" s="82">
        <v>174758</v>
      </c>
      <c r="AE10" s="84">
        <v>1.1074501922608559</v>
      </c>
    </row>
    <row r="11" spans="1:32" ht="15.6" x14ac:dyDescent="0.3">
      <c r="A11" s="78" t="s">
        <v>52</v>
      </c>
      <c r="B11" s="39" t="s">
        <v>169</v>
      </c>
      <c r="C11" s="80">
        <v>50493</v>
      </c>
      <c r="D11" s="255">
        <v>2469000</v>
      </c>
      <c r="E11" s="79"/>
      <c r="F11" s="79"/>
      <c r="G11" s="80">
        <v>2469000</v>
      </c>
      <c r="H11" s="81">
        <v>0.15</v>
      </c>
      <c r="I11" s="81"/>
      <c r="J11" s="81"/>
      <c r="K11" s="250">
        <v>0.14636804628393413</v>
      </c>
      <c r="L11" s="250"/>
      <c r="M11" s="250"/>
      <c r="N11" s="82">
        <v>54207</v>
      </c>
      <c r="O11" s="249">
        <v>21457</v>
      </c>
      <c r="P11" s="249"/>
      <c r="Q11" s="249"/>
      <c r="R11" s="80">
        <v>21457</v>
      </c>
      <c r="S11" s="81">
        <v>1</v>
      </c>
      <c r="T11" s="81"/>
      <c r="U11" s="81"/>
      <c r="V11" s="81">
        <v>0.06</v>
      </c>
      <c r="W11" s="82">
        <v>1287</v>
      </c>
      <c r="X11" s="185">
        <v>11460</v>
      </c>
      <c r="Y11" s="112">
        <v>1</v>
      </c>
      <c r="Z11" s="113">
        <v>11460</v>
      </c>
      <c r="AA11" s="79"/>
      <c r="AB11" s="83"/>
      <c r="AC11" s="82">
        <v>0</v>
      </c>
      <c r="AD11" s="82">
        <v>66954</v>
      </c>
      <c r="AE11" s="84">
        <v>0.58744279317879666</v>
      </c>
    </row>
    <row r="12" spans="1:32" ht="15.6" x14ac:dyDescent="0.3">
      <c r="A12" s="78" t="s">
        <v>50</v>
      </c>
      <c r="B12" s="39" t="s">
        <v>170</v>
      </c>
      <c r="C12" s="80">
        <v>16368</v>
      </c>
      <c r="D12" s="255">
        <v>1176000</v>
      </c>
      <c r="E12" s="79"/>
      <c r="F12" s="79"/>
      <c r="G12" s="80">
        <v>1176000</v>
      </c>
      <c r="H12" s="81">
        <v>0.15</v>
      </c>
      <c r="I12" s="81"/>
      <c r="J12" s="81"/>
      <c r="K12" s="250">
        <v>0.14655763546798029</v>
      </c>
      <c r="L12" s="250"/>
      <c r="M12" s="250"/>
      <c r="N12" s="82">
        <v>25853</v>
      </c>
      <c r="O12" s="249">
        <v>0</v>
      </c>
      <c r="P12" s="249"/>
      <c r="Q12" s="249"/>
      <c r="R12" s="80">
        <v>0</v>
      </c>
      <c r="S12" s="81">
        <v>1</v>
      </c>
      <c r="T12" s="81"/>
      <c r="U12" s="81"/>
      <c r="V12" s="81">
        <v>0.06</v>
      </c>
      <c r="W12" s="82">
        <v>0</v>
      </c>
      <c r="X12" s="185">
        <v>3866</v>
      </c>
      <c r="Y12" s="112">
        <v>1</v>
      </c>
      <c r="Z12" s="113">
        <v>3866</v>
      </c>
      <c r="AA12" s="79"/>
      <c r="AB12" s="83"/>
      <c r="AC12" s="82">
        <v>0</v>
      </c>
      <c r="AD12" s="82">
        <v>29719</v>
      </c>
      <c r="AE12" s="84">
        <v>0.80437544135534633</v>
      </c>
    </row>
    <row r="13" spans="1:32" s="6" customFormat="1" ht="15.6" x14ac:dyDescent="0.3">
      <c r="A13" s="78" t="s">
        <v>54</v>
      </c>
      <c r="B13" s="39" t="s">
        <v>198</v>
      </c>
      <c r="C13" s="80">
        <v>12759</v>
      </c>
      <c r="D13" s="255">
        <v>923000</v>
      </c>
      <c r="E13" s="255"/>
      <c r="F13" s="255"/>
      <c r="G13" s="80">
        <v>923000</v>
      </c>
      <c r="H13" s="81">
        <v>0.15</v>
      </c>
      <c r="I13" s="81"/>
      <c r="J13" s="81"/>
      <c r="K13" s="250">
        <v>0.13889084065244667</v>
      </c>
      <c r="L13" s="250"/>
      <c r="M13" s="250"/>
      <c r="N13" s="82">
        <v>19229</v>
      </c>
      <c r="O13" s="249">
        <v>0</v>
      </c>
      <c r="P13" s="249"/>
      <c r="Q13" s="249"/>
      <c r="R13" s="80">
        <v>0</v>
      </c>
      <c r="S13" s="81">
        <v>1</v>
      </c>
      <c r="T13" s="81"/>
      <c r="U13" s="81"/>
      <c r="V13" s="81">
        <v>0.06</v>
      </c>
      <c r="W13" s="82">
        <v>0</v>
      </c>
      <c r="X13" s="185">
        <v>2252</v>
      </c>
      <c r="Y13" s="112">
        <v>1</v>
      </c>
      <c r="Z13" s="113">
        <v>2252</v>
      </c>
      <c r="AA13" s="79"/>
      <c r="AB13" s="83"/>
      <c r="AC13" s="82">
        <v>0</v>
      </c>
      <c r="AD13" s="82">
        <v>21481</v>
      </c>
      <c r="AE13" s="84">
        <v>0.74586131858141158</v>
      </c>
    </row>
    <row r="14" spans="1:32" s="6" customFormat="1" ht="15.6" x14ac:dyDescent="0.3">
      <c r="A14" s="78" t="s">
        <v>55</v>
      </c>
      <c r="B14" s="39" t="s">
        <v>171</v>
      </c>
      <c r="C14" s="80">
        <v>18973</v>
      </c>
      <c r="D14" s="255"/>
      <c r="E14" s="255">
        <v>824600</v>
      </c>
      <c r="F14" s="255">
        <v>272400</v>
      </c>
      <c r="G14" s="80">
        <v>1097000</v>
      </c>
      <c r="H14" s="81"/>
      <c r="I14" s="81">
        <v>0.05</v>
      </c>
      <c r="J14" s="81">
        <v>0.13</v>
      </c>
      <c r="K14" s="250"/>
      <c r="L14" s="250">
        <v>0.15734353073252877</v>
      </c>
      <c r="M14" s="250">
        <v>0.15584961767204758</v>
      </c>
      <c r="N14" s="82">
        <v>12006</v>
      </c>
      <c r="O14" s="249"/>
      <c r="P14" s="249">
        <v>26546</v>
      </c>
      <c r="Q14" s="249">
        <v>19335</v>
      </c>
      <c r="R14" s="80">
        <v>45881</v>
      </c>
      <c r="S14" s="81"/>
      <c r="T14" s="81">
        <v>0.5</v>
      </c>
      <c r="U14" s="81">
        <v>0.7</v>
      </c>
      <c r="V14" s="81">
        <v>0.06</v>
      </c>
      <c r="W14" s="82">
        <v>1608</v>
      </c>
      <c r="X14" s="185">
        <v>3106</v>
      </c>
      <c r="Y14" s="112">
        <v>1</v>
      </c>
      <c r="Z14" s="113">
        <v>3106</v>
      </c>
      <c r="AA14" s="79"/>
      <c r="AB14" s="83"/>
      <c r="AC14" s="82">
        <v>0</v>
      </c>
      <c r="AD14" s="82">
        <v>16720</v>
      </c>
      <c r="AE14" s="84">
        <v>0.39040960457524082</v>
      </c>
    </row>
    <row r="15" spans="1:32" s="6" customFormat="1" ht="15.6" x14ac:dyDescent="0.3">
      <c r="A15" s="78" t="s">
        <v>51</v>
      </c>
      <c r="B15" s="39" t="s">
        <v>172</v>
      </c>
      <c r="C15" s="80">
        <v>62883</v>
      </c>
      <c r="D15" s="255"/>
      <c r="E15" s="255"/>
      <c r="F15" s="255">
        <v>6418000</v>
      </c>
      <c r="G15" s="80">
        <v>6418000</v>
      </c>
      <c r="H15" s="81"/>
      <c r="I15" s="81">
        <v>0.05</v>
      </c>
      <c r="J15" s="81">
        <v>0.13</v>
      </c>
      <c r="K15" s="250"/>
      <c r="L15" s="250"/>
      <c r="M15" s="250">
        <v>0.14034477211796248</v>
      </c>
      <c r="N15" s="82">
        <v>117095</v>
      </c>
      <c r="O15" s="249"/>
      <c r="P15" s="249"/>
      <c r="Q15" s="249">
        <v>83741</v>
      </c>
      <c r="R15" s="80">
        <v>83741</v>
      </c>
      <c r="S15" s="81"/>
      <c r="T15" s="81">
        <v>0.5</v>
      </c>
      <c r="U15" s="81">
        <v>0.7</v>
      </c>
      <c r="V15" s="81">
        <v>0.06</v>
      </c>
      <c r="W15" s="82">
        <v>3517</v>
      </c>
      <c r="X15" s="185">
        <v>13123</v>
      </c>
      <c r="Y15" s="112">
        <v>1</v>
      </c>
      <c r="Z15" s="113">
        <v>13123</v>
      </c>
      <c r="AA15" s="79"/>
      <c r="AB15" s="83"/>
      <c r="AC15" s="82">
        <v>0</v>
      </c>
      <c r="AD15" s="82">
        <v>133735</v>
      </c>
      <c r="AE15" s="84">
        <v>0.94217604122025822</v>
      </c>
    </row>
    <row r="16" spans="1:32" s="6" customFormat="1" ht="15.6" x14ac:dyDescent="0.3">
      <c r="A16" s="78" t="s">
        <v>56</v>
      </c>
      <c r="B16" s="39" t="s">
        <v>173</v>
      </c>
      <c r="C16" s="80">
        <v>19727</v>
      </c>
      <c r="D16" s="255"/>
      <c r="E16" s="255">
        <v>639800</v>
      </c>
      <c r="F16" s="255">
        <v>4099200</v>
      </c>
      <c r="G16" s="80">
        <v>4739000</v>
      </c>
      <c r="H16" s="81"/>
      <c r="I16" s="81">
        <v>0.05</v>
      </c>
      <c r="J16" s="81">
        <v>0.13</v>
      </c>
      <c r="K16" s="250"/>
      <c r="L16" s="250">
        <v>0.13585790408525755</v>
      </c>
      <c r="M16" s="250">
        <v>0.1270643193789853</v>
      </c>
      <c r="N16" s="82">
        <v>72058</v>
      </c>
      <c r="O16" s="249"/>
      <c r="P16" s="249"/>
      <c r="Q16" s="249">
        <v>187</v>
      </c>
      <c r="R16" s="80">
        <v>187</v>
      </c>
      <c r="S16" s="81"/>
      <c r="T16" s="81">
        <v>0.5</v>
      </c>
      <c r="U16" s="81">
        <v>0.7</v>
      </c>
      <c r="V16" s="81">
        <v>0.06</v>
      </c>
      <c r="W16" s="82">
        <v>8</v>
      </c>
      <c r="X16" s="185">
        <v>163</v>
      </c>
      <c r="Y16" s="112">
        <v>1</v>
      </c>
      <c r="Z16" s="113">
        <v>163</v>
      </c>
      <c r="AA16" s="79"/>
      <c r="AB16" s="83"/>
      <c r="AC16" s="82">
        <v>0</v>
      </c>
      <c r="AD16" s="82">
        <v>72229</v>
      </c>
      <c r="AE16" s="84">
        <v>1.6220744534746085</v>
      </c>
    </row>
    <row r="17" spans="1:31" ht="15.6" x14ac:dyDescent="0.3">
      <c r="A17" s="78" t="s">
        <v>57</v>
      </c>
      <c r="B17" s="39" t="s">
        <v>174</v>
      </c>
      <c r="C17" s="80">
        <v>10249</v>
      </c>
      <c r="D17" s="255"/>
      <c r="E17" s="255"/>
      <c r="F17" s="255">
        <v>325000</v>
      </c>
      <c r="G17" s="80">
        <v>325000</v>
      </c>
      <c r="H17" s="81"/>
      <c r="I17" s="81">
        <v>0.05</v>
      </c>
      <c r="J17" s="81">
        <v>0.13</v>
      </c>
      <c r="K17" s="250"/>
      <c r="L17" s="250"/>
      <c r="M17" s="250">
        <v>0.12291695501730104</v>
      </c>
      <c r="N17" s="82">
        <v>5193</v>
      </c>
      <c r="O17" s="249"/>
      <c r="P17" s="249"/>
      <c r="Q17" s="249">
        <v>12249</v>
      </c>
      <c r="R17" s="80">
        <v>12249</v>
      </c>
      <c r="S17" s="81"/>
      <c r="T17" s="81">
        <v>0.5</v>
      </c>
      <c r="U17" s="81">
        <v>0.7</v>
      </c>
      <c r="V17" s="81">
        <v>0.06</v>
      </c>
      <c r="W17" s="82">
        <v>514</v>
      </c>
      <c r="X17" s="185">
        <v>261</v>
      </c>
      <c r="Y17" s="112">
        <v>1</v>
      </c>
      <c r="Z17" s="113">
        <v>261</v>
      </c>
      <c r="AA17" s="79"/>
      <c r="AB17" s="83"/>
      <c r="AC17" s="82">
        <v>0</v>
      </c>
      <c r="AD17" s="82">
        <v>5968</v>
      </c>
      <c r="AE17" s="84">
        <v>0.25796901669921862</v>
      </c>
    </row>
    <row r="18" spans="1:31" s="6" customFormat="1" ht="15.6" x14ac:dyDescent="0.3">
      <c r="A18" s="78" t="s">
        <v>11</v>
      </c>
      <c r="B18" s="39" t="s">
        <v>175</v>
      </c>
      <c r="C18" s="80">
        <v>16795</v>
      </c>
      <c r="D18" s="255"/>
      <c r="E18" s="255">
        <v>703100</v>
      </c>
      <c r="F18" s="255">
        <v>942900</v>
      </c>
      <c r="G18" s="80">
        <v>1646000</v>
      </c>
      <c r="H18" s="81"/>
      <c r="I18" s="81">
        <v>0.05</v>
      </c>
      <c r="J18" s="81">
        <v>0.13</v>
      </c>
      <c r="K18" s="250"/>
      <c r="L18" s="250">
        <v>0.13539909880914064</v>
      </c>
      <c r="M18" s="250">
        <v>0.13334651329978434</v>
      </c>
      <c r="N18" s="82">
        <v>21105</v>
      </c>
      <c r="O18" s="249"/>
      <c r="P18" s="249">
        <v>14041</v>
      </c>
      <c r="Q18" s="249">
        <v>27957</v>
      </c>
      <c r="R18" s="80">
        <v>41998</v>
      </c>
      <c r="S18" s="81"/>
      <c r="T18" s="81">
        <v>0.5</v>
      </c>
      <c r="U18" s="81">
        <v>0.7</v>
      </c>
      <c r="V18" s="81">
        <v>0.06</v>
      </c>
      <c r="W18" s="82">
        <v>1595</v>
      </c>
      <c r="X18" s="185">
        <v>1999</v>
      </c>
      <c r="Y18" s="112">
        <v>1</v>
      </c>
      <c r="Z18" s="113">
        <v>1999</v>
      </c>
      <c r="AA18" s="79"/>
      <c r="AB18" s="83"/>
      <c r="AC18" s="82">
        <v>0</v>
      </c>
      <c r="AD18" s="82">
        <v>24699</v>
      </c>
      <c r="AE18" s="84">
        <v>0.65150775400388905</v>
      </c>
    </row>
    <row r="19" spans="1:31" ht="15.6" x14ac:dyDescent="0.3">
      <c r="A19" s="78" t="s">
        <v>14</v>
      </c>
      <c r="B19" s="39" t="s">
        <v>176</v>
      </c>
      <c r="C19" s="80">
        <v>57414</v>
      </c>
      <c r="D19" s="255"/>
      <c r="E19" s="255">
        <v>2551900</v>
      </c>
      <c r="F19" s="255">
        <v>269200</v>
      </c>
      <c r="G19" s="80">
        <v>2821100</v>
      </c>
      <c r="H19" s="81"/>
      <c r="I19" s="81">
        <v>0.05</v>
      </c>
      <c r="J19" s="81">
        <v>0.13</v>
      </c>
      <c r="K19" s="250"/>
      <c r="L19" s="250">
        <v>0.1608069857110456</v>
      </c>
      <c r="M19" s="250">
        <v>0.17150967741935483</v>
      </c>
      <c r="N19" s="82">
        <v>26520</v>
      </c>
      <c r="O19" s="249"/>
      <c r="P19" s="249">
        <v>916</v>
      </c>
      <c r="Q19" s="249">
        <v>6669</v>
      </c>
      <c r="R19" s="80">
        <v>7585</v>
      </c>
      <c r="S19" s="81"/>
      <c r="T19" s="81">
        <v>0.5</v>
      </c>
      <c r="U19" s="81">
        <v>0.7</v>
      </c>
      <c r="V19" s="81">
        <v>0.06</v>
      </c>
      <c r="W19" s="82">
        <v>308</v>
      </c>
      <c r="X19" s="185">
        <v>8412</v>
      </c>
      <c r="Y19" s="112">
        <v>1</v>
      </c>
      <c r="Z19" s="113">
        <v>8412</v>
      </c>
      <c r="AA19" s="79"/>
      <c r="AB19" s="83"/>
      <c r="AC19" s="82">
        <v>0</v>
      </c>
      <c r="AD19" s="82">
        <v>35240</v>
      </c>
      <c r="AE19" s="84">
        <v>0.27191822817505146</v>
      </c>
    </row>
    <row r="20" spans="1:31" s="6" customFormat="1" ht="15.6" x14ac:dyDescent="0.3">
      <c r="A20" s="78" t="s">
        <v>10</v>
      </c>
      <c r="B20" s="39" t="s">
        <v>177</v>
      </c>
      <c r="C20" s="80">
        <v>6785</v>
      </c>
      <c r="D20" s="255"/>
      <c r="E20" s="255"/>
      <c r="F20" s="255">
        <v>541000</v>
      </c>
      <c r="G20" s="80">
        <v>541000</v>
      </c>
      <c r="H20" s="81"/>
      <c r="I20" s="81">
        <v>0.05</v>
      </c>
      <c r="J20" s="81">
        <v>0.13</v>
      </c>
      <c r="K20" s="250"/>
      <c r="L20" s="250"/>
      <c r="M20" s="250">
        <v>0.14291350210970463</v>
      </c>
      <c r="N20" s="82">
        <v>10051</v>
      </c>
      <c r="O20" s="254"/>
      <c r="P20" s="249"/>
      <c r="Q20" s="249">
        <v>3800</v>
      </c>
      <c r="R20" s="80">
        <v>3800</v>
      </c>
      <c r="S20" s="81"/>
      <c r="T20" s="81">
        <v>0.5</v>
      </c>
      <c r="U20" s="81">
        <v>0.7</v>
      </c>
      <c r="V20" s="81">
        <v>0.06</v>
      </c>
      <c r="W20" s="82">
        <v>160</v>
      </c>
      <c r="X20" s="185">
        <v>303</v>
      </c>
      <c r="Y20" s="112">
        <v>1</v>
      </c>
      <c r="Z20" s="113">
        <v>303</v>
      </c>
      <c r="AA20" s="79"/>
      <c r="AB20" s="83"/>
      <c r="AC20" s="82">
        <v>0</v>
      </c>
      <c r="AD20" s="82">
        <v>10514</v>
      </c>
      <c r="AE20" s="84">
        <v>0.68649653198063865</v>
      </c>
    </row>
    <row r="21" spans="1:31" s="6" customFormat="1" ht="15.6" x14ac:dyDescent="0.3">
      <c r="A21" s="78" t="s">
        <v>16</v>
      </c>
      <c r="B21" s="39" t="s">
        <v>212</v>
      </c>
      <c r="C21" s="80">
        <v>33350</v>
      </c>
      <c r="D21" s="255">
        <v>2564000</v>
      </c>
      <c r="E21" s="255"/>
      <c r="F21" s="255"/>
      <c r="G21" s="80">
        <v>2564000</v>
      </c>
      <c r="H21" s="81">
        <v>0.15</v>
      </c>
      <c r="I21" s="81"/>
      <c r="J21" s="81"/>
      <c r="K21" s="250">
        <v>0.14664740406320542</v>
      </c>
      <c r="L21" s="250"/>
      <c r="M21" s="250"/>
      <c r="N21" s="82">
        <v>56401</v>
      </c>
      <c r="O21" s="254">
        <v>20332</v>
      </c>
      <c r="P21" s="249"/>
      <c r="Q21" s="249"/>
      <c r="R21" s="80">
        <v>20332</v>
      </c>
      <c r="S21" s="81">
        <v>1</v>
      </c>
      <c r="T21" s="81"/>
      <c r="U21" s="81"/>
      <c r="V21" s="81">
        <v>0.06</v>
      </c>
      <c r="W21" s="82">
        <v>1220</v>
      </c>
      <c r="X21" s="185">
        <v>8872</v>
      </c>
      <c r="Y21" s="112">
        <v>1</v>
      </c>
      <c r="Z21" s="113">
        <v>8872</v>
      </c>
      <c r="AA21" s="79"/>
      <c r="AB21" s="83"/>
      <c r="AC21" s="82">
        <v>0</v>
      </c>
      <c r="AD21" s="82">
        <v>66493</v>
      </c>
      <c r="AE21" s="84">
        <v>0.883283903943618</v>
      </c>
    </row>
    <row r="22" spans="1:31" s="6" customFormat="1" ht="15.6" x14ac:dyDescent="0.3">
      <c r="A22" s="78" t="s">
        <v>2</v>
      </c>
      <c r="B22" s="39" t="s">
        <v>178</v>
      </c>
      <c r="C22" s="80">
        <v>12064</v>
      </c>
      <c r="D22" s="255"/>
      <c r="E22" s="255">
        <v>503900</v>
      </c>
      <c r="F22" s="255">
        <v>63200</v>
      </c>
      <c r="G22" s="80">
        <v>567100</v>
      </c>
      <c r="H22" s="81"/>
      <c r="I22" s="81">
        <v>0.05</v>
      </c>
      <c r="J22" s="81">
        <v>0.13</v>
      </c>
      <c r="K22" s="250"/>
      <c r="L22" s="250">
        <v>0.14256358316452847</v>
      </c>
      <c r="M22" s="250">
        <v>0.11600719424460432</v>
      </c>
      <c r="N22" s="82">
        <v>4545</v>
      </c>
      <c r="O22" s="254"/>
      <c r="P22" s="249">
        <v>3891</v>
      </c>
      <c r="Q22" s="249">
        <v>5244</v>
      </c>
      <c r="R22" s="80">
        <v>9135</v>
      </c>
      <c r="S22" s="81"/>
      <c r="T22" s="81">
        <v>0.5</v>
      </c>
      <c r="U22" s="81">
        <v>0.7</v>
      </c>
      <c r="V22" s="81">
        <v>0.06</v>
      </c>
      <c r="W22" s="82">
        <v>337</v>
      </c>
      <c r="X22" s="185">
        <v>1514</v>
      </c>
      <c r="Y22" s="112">
        <v>1</v>
      </c>
      <c r="Z22" s="113">
        <v>1514</v>
      </c>
      <c r="AA22" s="79"/>
      <c r="AB22" s="83"/>
      <c r="AC22" s="82">
        <v>0</v>
      </c>
      <c r="AD22" s="82">
        <v>6396</v>
      </c>
      <c r="AE22" s="84">
        <v>0.23487530306352691</v>
      </c>
    </row>
    <row r="23" spans="1:31" s="6" customFormat="1" ht="15.6" x14ac:dyDescent="0.3">
      <c r="A23" s="78" t="s">
        <v>13</v>
      </c>
      <c r="B23" s="39" t="s">
        <v>179</v>
      </c>
      <c r="C23" s="80">
        <v>31558</v>
      </c>
      <c r="D23" s="255"/>
      <c r="E23" s="255">
        <v>2418000</v>
      </c>
      <c r="F23" s="255">
        <v>308000</v>
      </c>
      <c r="G23" s="80">
        <v>2726000</v>
      </c>
      <c r="H23" s="81"/>
      <c r="I23" s="81">
        <v>0.05</v>
      </c>
      <c r="J23" s="81">
        <v>0.13</v>
      </c>
      <c r="K23" s="250"/>
      <c r="L23" s="250">
        <v>0.14748755980861245</v>
      </c>
      <c r="M23" s="250">
        <v>0.14501886792452831</v>
      </c>
      <c r="N23" s="82">
        <v>23638</v>
      </c>
      <c r="O23" s="254"/>
      <c r="P23" s="249">
        <v>16032</v>
      </c>
      <c r="Q23" s="249">
        <v>9010</v>
      </c>
      <c r="R23" s="80">
        <v>25042</v>
      </c>
      <c r="S23" s="81"/>
      <c r="T23" s="81">
        <v>0.5</v>
      </c>
      <c r="U23" s="81">
        <v>0.7</v>
      </c>
      <c r="V23" s="81">
        <v>0.06</v>
      </c>
      <c r="W23" s="82">
        <v>859</v>
      </c>
      <c r="X23" s="185">
        <v>2654</v>
      </c>
      <c r="Y23" s="112">
        <v>1</v>
      </c>
      <c r="Z23" s="113">
        <v>2654</v>
      </c>
      <c r="AA23" s="79"/>
      <c r="AB23" s="83"/>
      <c r="AC23" s="82">
        <v>0</v>
      </c>
      <c r="AD23" s="82">
        <v>27151</v>
      </c>
      <c r="AE23" s="84">
        <v>0.38115057988642259</v>
      </c>
    </row>
    <row r="24" spans="1:31" s="6" customFormat="1" ht="15.6" x14ac:dyDescent="0.3">
      <c r="A24" s="78" t="s">
        <v>15</v>
      </c>
      <c r="B24" s="39" t="s">
        <v>180</v>
      </c>
      <c r="C24" s="80">
        <v>17874</v>
      </c>
      <c r="D24" s="255"/>
      <c r="E24" s="255">
        <v>470400</v>
      </c>
      <c r="F24" s="255">
        <v>68600</v>
      </c>
      <c r="G24" s="80">
        <v>539000</v>
      </c>
      <c r="H24" s="81"/>
      <c r="I24" s="81">
        <v>0.05</v>
      </c>
      <c r="J24" s="81">
        <v>0.13</v>
      </c>
      <c r="K24" s="250"/>
      <c r="L24" s="250">
        <v>0.1498864426419467</v>
      </c>
      <c r="M24" s="250">
        <v>0.15425196850393702</v>
      </c>
      <c r="N24" s="82">
        <v>4901</v>
      </c>
      <c r="O24" s="254"/>
      <c r="P24" s="249">
        <v>794</v>
      </c>
      <c r="Q24" s="249">
        <v>1403</v>
      </c>
      <c r="R24" s="80">
        <v>2197</v>
      </c>
      <c r="S24" s="81"/>
      <c r="T24" s="81">
        <v>0.5</v>
      </c>
      <c r="U24" s="81">
        <v>0.7</v>
      </c>
      <c r="V24" s="81">
        <v>0.06</v>
      </c>
      <c r="W24" s="82">
        <v>83</v>
      </c>
      <c r="X24" s="185">
        <v>3354</v>
      </c>
      <c r="Y24" s="112">
        <v>1</v>
      </c>
      <c r="Z24" s="113">
        <v>3354</v>
      </c>
      <c r="AA24" s="79"/>
      <c r="AB24" s="83"/>
      <c r="AC24" s="82">
        <v>0</v>
      </c>
      <c r="AD24" s="82">
        <v>8338</v>
      </c>
      <c r="AE24" s="84">
        <v>0.20666187442673944</v>
      </c>
    </row>
    <row r="25" spans="1:31" s="6" customFormat="1" ht="15.6" x14ac:dyDescent="0.3">
      <c r="A25" s="78" t="s">
        <v>7</v>
      </c>
      <c r="B25" s="39" t="s">
        <v>181</v>
      </c>
      <c r="C25" s="80">
        <v>25371</v>
      </c>
      <c r="D25" s="255"/>
      <c r="E25" s="255">
        <v>912600</v>
      </c>
      <c r="F25" s="255">
        <v>491400</v>
      </c>
      <c r="G25" s="80">
        <v>1404000</v>
      </c>
      <c r="H25" s="81"/>
      <c r="I25" s="81">
        <v>0.05</v>
      </c>
      <c r="J25" s="81">
        <v>0.13</v>
      </c>
      <c r="K25" s="250"/>
      <c r="L25" s="250">
        <v>0.1244339390962672</v>
      </c>
      <c r="M25" s="250">
        <v>0.16536023711810305</v>
      </c>
      <c r="N25" s="82">
        <v>16242</v>
      </c>
      <c r="O25" s="254"/>
      <c r="P25" s="249"/>
      <c r="Q25" s="249">
        <v>3178</v>
      </c>
      <c r="R25" s="80">
        <v>3178</v>
      </c>
      <c r="S25" s="81"/>
      <c r="T25" s="81">
        <v>0.5</v>
      </c>
      <c r="U25" s="81">
        <v>0.7</v>
      </c>
      <c r="V25" s="81">
        <v>0.06</v>
      </c>
      <c r="W25" s="82">
        <v>133</v>
      </c>
      <c r="X25" s="185">
        <v>2585</v>
      </c>
      <c r="Y25" s="112">
        <v>1</v>
      </c>
      <c r="Z25" s="113">
        <v>2585</v>
      </c>
      <c r="AA25" s="79"/>
      <c r="AB25" s="83"/>
      <c r="AC25" s="82">
        <v>0</v>
      </c>
      <c r="AD25" s="82">
        <v>18960</v>
      </c>
      <c r="AE25" s="84">
        <v>0.33107087347073405</v>
      </c>
    </row>
    <row r="26" spans="1:31" s="6" customFormat="1" ht="15.6" x14ac:dyDescent="0.3">
      <c r="A26" s="78" t="s">
        <v>17</v>
      </c>
      <c r="B26" s="39" t="s">
        <v>182</v>
      </c>
      <c r="C26" s="80">
        <v>17022</v>
      </c>
      <c r="D26" s="255"/>
      <c r="E26" s="255"/>
      <c r="F26" s="255">
        <v>820000</v>
      </c>
      <c r="G26" s="80">
        <v>820000</v>
      </c>
      <c r="H26" s="81"/>
      <c r="I26" s="81">
        <v>0.05</v>
      </c>
      <c r="J26" s="81">
        <v>0.13</v>
      </c>
      <c r="K26" s="250"/>
      <c r="L26" s="250"/>
      <c r="M26" s="250">
        <v>0.12715724137931034</v>
      </c>
      <c r="N26" s="82">
        <v>13555</v>
      </c>
      <c r="O26" s="254"/>
      <c r="P26" s="249"/>
      <c r="Q26" s="249">
        <v>6083</v>
      </c>
      <c r="R26" s="80">
        <v>6083</v>
      </c>
      <c r="S26" s="81"/>
      <c r="T26" s="81">
        <v>0.5</v>
      </c>
      <c r="U26" s="81">
        <v>0.7</v>
      </c>
      <c r="V26" s="81">
        <v>0.06</v>
      </c>
      <c r="W26" s="82">
        <v>255</v>
      </c>
      <c r="X26" s="185">
        <v>705</v>
      </c>
      <c r="Y26" s="112">
        <v>1</v>
      </c>
      <c r="Z26" s="113">
        <v>705</v>
      </c>
      <c r="AA26" s="79"/>
      <c r="AB26" s="83"/>
      <c r="AC26" s="82">
        <v>0</v>
      </c>
      <c r="AD26" s="82">
        <v>14515</v>
      </c>
      <c r="AE26" s="84">
        <v>0.37776931697208949</v>
      </c>
    </row>
    <row r="27" spans="1:31" s="6" customFormat="1" ht="15.6" x14ac:dyDescent="0.3">
      <c r="A27" s="78" t="s">
        <v>8</v>
      </c>
      <c r="B27" s="39" t="s">
        <v>183</v>
      </c>
      <c r="C27" s="80">
        <v>16253</v>
      </c>
      <c r="D27" s="255"/>
      <c r="E27" s="255">
        <v>512500</v>
      </c>
      <c r="F27" s="255">
        <v>416500</v>
      </c>
      <c r="G27" s="80">
        <v>929000</v>
      </c>
      <c r="H27" s="81"/>
      <c r="I27" s="81">
        <v>0.05</v>
      </c>
      <c r="J27" s="81">
        <v>0.13</v>
      </c>
      <c r="K27" s="250"/>
      <c r="L27" s="250">
        <v>0.12688282138794085</v>
      </c>
      <c r="M27" s="250">
        <v>0.15473452544704264</v>
      </c>
      <c r="N27" s="82">
        <v>11629</v>
      </c>
      <c r="O27" s="254"/>
      <c r="P27" s="249">
        <v>1142</v>
      </c>
      <c r="Q27" s="249">
        <v>27150</v>
      </c>
      <c r="R27" s="80">
        <v>28292</v>
      </c>
      <c r="S27" s="81"/>
      <c r="T27" s="81">
        <v>0.5</v>
      </c>
      <c r="U27" s="81">
        <v>0.7</v>
      </c>
      <c r="V27" s="81">
        <v>0.06</v>
      </c>
      <c r="W27" s="82">
        <v>1175</v>
      </c>
      <c r="X27" s="185">
        <v>1111</v>
      </c>
      <c r="Y27" s="112">
        <v>1</v>
      </c>
      <c r="Z27" s="113">
        <v>1111</v>
      </c>
      <c r="AA27" s="79"/>
      <c r="AB27" s="83"/>
      <c r="AC27" s="82">
        <v>0</v>
      </c>
      <c r="AD27" s="82">
        <v>13915</v>
      </c>
      <c r="AE27" s="84">
        <v>0.37928869835858831</v>
      </c>
    </row>
    <row r="28" spans="1:31" s="6" customFormat="1" ht="15.6" x14ac:dyDescent="0.3">
      <c r="A28" s="78" t="s">
        <v>20</v>
      </c>
      <c r="B28" s="39" t="s">
        <v>184</v>
      </c>
      <c r="C28" s="80">
        <v>11526</v>
      </c>
      <c r="D28" s="255"/>
      <c r="E28" s="255">
        <v>369400</v>
      </c>
      <c r="F28" s="255">
        <v>110600</v>
      </c>
      <c r="G28" s="80">
        <v>480000</v>
      </c>
      <c r="H28" s="81"/>
      <c r="I28" s="81">
        <v>0.05</v>
      </c>
      <c r="J28" s="81">
        <v>0.13</v>
      </c>
      <c r="K28" s="250"/>
      <c r="L28" s="250">
        <v>0.1220098643649815</v>
      </c>
      <c r="M28" s="250">
        <v>9.6375502008032132E-2</v>
      </c>
      <c r="N28" s="82">
        <v>3640</v>
      </c>
      <c r="O28" s="254"/>
      <c r="P28" s="249">
        <v>12149</v>
      </c>
      <c r="Q28" s="249">
        <v>5877</v>
      </c>
      <c r="R28" s="80">
        <v>18026</v>
      </c>
      <c r="S28" s="81"/>
      <c r="T28" s="81">
        <v>0.5</v>
      </c>
      <c r="U28" s="81">
        <v>0.7</v>
      </c>
      <c r="V28" s="81">
        <v>0.06</v>
      </c>
      <c r="W28" s="82">
        <v>611</v>
      </c>
      <c r="X28" s="185">
        <v>698</v>
      </c>
      <c r="Y28" s="112">
        <v>1</v>
      </c>
      <c r="Z28" s="113">
        <v>698</v>
      </c>
      <c r="AA28" s="79"/>
      <c r="AB28" s="83"/>
      <c r="AC28" s="82">
        <v>0</v>
      </c>
      <c r="AD28" s="82">
        <v>4949</v>
      </c>
      <c r="AE28" s="84">
        <v>0.1902212650140182</v>
      </c>
    </row>
    <row r="29" spans="1:31" s="6" customFormat="1" ht="15.6" x14ac:dyDescent="0.3">
      <c r="A29" s="78" t="s">
        <v>21</v>
      </c>
      <c r="B29" s="39" t="s">
        <v>185</v>
      </c>
      <c r="C29" s="80">
        <v>16297</v>
      </c>
      <c r="D29" s="255"/>
      <c r="E29" s="255">
        <v>426400</v>
      </c>
      <c r="F29" s="255">
        <v>144600</v>
      </c>
      <c r="G29" s="80">
        <v>571000</v>
      </c>
      <c r="H29" s="81"/>
      <c r="I29" s="81">
        <v>0.05</v>
      </c>
      <c r="J29" s="81">
        <v>0.13</v>
      </c>
      <c r="K29" s="250"/>
      <c r="L29" s="250">
        <v>0.15926868470399141</v>
      </c>
      <c r="M29" s="250">
        <v>0.13521704814522495</v>
      </c>
      <c r="N29" s="82">
        <v>5938</v>
      </c>
      <c r="O29" s="254"/>
      <c r="P29" s="249">
        <v>46244</v>
      </c>
      <c r="Q29" s="249">
        <v>13243</v>
      </c>
      <c r="R29" s="80">
        <v>59487</v>
      </c>
      <c r="S29" s="81"/>
      <c r="T29" s="81">
        <v>0.5</v>
      </c>
      <c r="U29" s="81">
        <v>0.7</v>
      </c>
      <c r="V29" s="81">
        <v>0.06</v>
      </c>
      <c r="W29" s="82">
        <v>1944</v>
      </c>
      <c r="X29" s="185">
        <v>3569</v>
      </c>
      <c r="Y29" s="112">
        <v>1</v>
      </c>
      <c r="Z29" s="113">
        <v>3569</v>
      </c>
      <c r="AA29" s="79"/>
      <c r="AB29" s="83"/>
      <c r="AC29" s="82">
        <v>0</v>
      </c>
      <c r="AD29" s="82">
        <v>11451</v>
      </c>
      <c r="AE29" s="84">
        <v>0.3112834104976494</v>
      </c>
    </row>
    <row r="30" spans="1:31" s="6" customFormat="1" ht="15.6" x14ac:dyDescent="0.3">
      <c r="A30" s="78" t="s">
        <v>9</v>
      </c>
      <c r="B30" s="39" t="s">
        <v>186</v>
      </c>
      <c r="C30" s="80">
        <v>26170</v>
      </c>
      <c r="D30" s="255"/>
      <c r="E30" s="255">
        <v>760600</v>
      </c>
      <c r="F30" s="255">
        <v>252200</v>
      </c>
      <c r="G30" s="80">
        <v>1012800</v>
      </c>
      <c r="H30" s="81"/>
      <c r="I30" s="81">
        <v>0.05</v>
      </c>
      <c r="J30" s="81">
        <v>0.13</v>
      </c>
      <c r="K30" s="250"/>
      <c r="L30" s="250">
        <v>0.18119240799768183</v>
      </c>
      <c r="M30" s="250">
        <v>0.15836975524475524</v>
      </c>
      <c r="N30" s="82">
        <v>12083</v>
      </c>
      <c r="O30" s="254"/>
      <c r="P30" s="249">
        <v>9671</v>
      </c>
      <c r="Q30" s="249">
        <v>3114</v>
      </c>
      <c r="R30" s="80">
        <v>12785</v>
      </c>
      <c r="S30" s="81"/>
      <c r="T30" s="81">
        <v>0.5</v>
      </c>
      <c r="U30" s="81">
        <v>0.7</v>
      </c>
      <c r="V30" s="81">
        <v>0.06</v>
      </c>
      <c r="W30" s="82">
        <v>421</v>
      </c>
      <c r="X30" s="185">
        <v>3790</v>
      </c>
      <c r="Y30" s="112">
        <v>1</v>
      </c>
      <c r="Z30" s="113">
        <v>3790</v>
      </c>
      <c r="AA30" s="79"/>
      <c r="AB30" s="83"/>
      <c r="AC30" s="82">
        <v>0</v>
      </c>
      <c r="AD30" s="82">
        <v>16294</v>
      </c>
      <c r="AE30" s="84">
        <v>0.27583172553540453</v>
      </c>
    </row>
    <row r="31" spans="1:31" s="6" customFormat="1" ht="15.6" x14ac:dyDescent="0.3">
      <c r="A31" s="78" t="s">
        <v>3</v>
      </c>
      <c r="B31" s="39" t="s">
        <v>187</v>
      </c>
      <c r="C31" s="80">
        <v>23035</v>
      </c>
      <c r="D31" s="255"/>
      <c r="E31" s="255">
        <v>1007500</v>
      </c>
      <c r="F31" s="255">
        <v>523500</v>
      </c>
      <c r="G31" s="80">
        <v>1531000</v>
      </c>
      <c r="H31" s="81"/>
      <c r="I31" s="81">
        <v>0.05</v>
      </c>
      <c r="J31" s="81">
        <v>0.13</v>
      </c>
      <c r="K31" s="250"/>
      <c r="L31" s="250">
        <v>0.16955652573529412</v>
      </c>
      <c r="M31" s="250">
        <v>0.14289438798055679</v>
      </c>
      <c r="N31" s="82">
        <v>18266</v>
      </c>
      <c r="O31" s="254"/>
      <c r="P31" s="249">
        <v>40555</v>
      </c>
      <c r="Q31" s="249">
        <v>40851</v>
      </c>
      <c r="R31" s="80">
        <v>81406</v>
      </c>
      <c r="S31" s="81"/>
      <c r="T31" s="81">
        <v>0.5</v>
      </c>
      <c r="U31" s="81">
        <v>0.7</v>
      </c>
      <c r="V31" s="81">
        <v>0.06</v>
      </c>
      <c r="W31" s="82">
        <v>2932</v>
      </c>
      <c r="X31" s="185">
        <v>7814</v>
      </c>
      <c r="Y31" s="112">
        <v>1</v>
      </c>
      <c r="Z31" s="113">
        <v>7814</v>
      </c>
      <c r="AA31" s="79"/>
      <c r="AB31" s="83"/>
      <c r="AC31" s="82">
        <v>0</v>
      </c>
      <c r="AD31" s="82">
        <v>29012</v>
      </c>
      <c r="AE31" s="84">
        <v>0.55796849681031091</v>
      </c>
    </row>
    <row r="32" spans="1:31" s="6" customFormat="1" ht="15.6" x14ac:dyDescent="0.3">
      <c r="A32" s="78" t="s">
        <v>4</v>
      </c>
      <c r="B32" s="39" t="s">
        <v>188</v>
      </c>
      <c r="C32" s="80">
        <v>37542</v>
      </c>
      <c r="D32" s="255"/>
      <c r="E32" s="255">
        <v>1663100</v>
      </c>
      <c r="F32" s="255">
        <v>584200</v>
      </c>
      <c r="G32" s="80">
        <v>2247300</v>
      </c>
      <c r="H32" s="81"/>
      <c r="I32" s="81">
        <v>0.05</v>
      </c>
      <c r="J32" s="81">
        <v>0.13</v>
      </c>
      <c r="K32" s="250"/>
      <c r="L32" s="250">
        <v>0.16533604317050948</v>
      </c>
      <c r="M32" s="250">
        <v>0.14943502824858756</v>
      </c>
      <c r="N32" s="82">
        <v>25098</v>
      </c>
      <c r="O32" s="254"/>
      <c r="P32" s="249">
        <v>1658</v>
      </c>
      <c r="Q32" s="249">
        <v>30702</v>
      </c>
      <c r="R32" s="80">
        <v>32360</v>
      </c>
      <c r="S32" s="81"/>
      <c r="T32" s="81">
        <v>0.5</v>
      </c>
      <c r="U32" s="81">
        <v>0.7</v>
      </c>
      <c r="V32" s="81">
        <v>0.06</v>
      </c>
      <c r="W32" s="82">
        <v>1339</v>
      </c>
      <c r="X32" s="185">
        <v>8278</v>
      </c>
      <c r="Y32" s="112">
        <v>1</v>
      </c>
      <c r="Z32" s="113">
        <v>8278</v>
      </c>
      <c r="AA32" s="79"/>
      <c r="AB32" s="83"/>
      <c r="AC32" s="82">
        <v>0</v>
      </c>
      <c r="AD32" s="82">
        <v>34715</v>
      </c>
      <c r="AE32" s="84">
        <v>0.40965663299105615</v>
      </c>
    </row>
    <row r="33" spans="1:31" s="6" customFormat="1" ht="15.6" x14ac:dyDescent="0.3">
      <c r="A33" s="78" t="s">
        <v>12</v>
      </c>
      <c r="B33" s="39" t="s">
        <v>189</v>
      </c>
      <c r="C33" s="80">
        <v>6319</v>
      </c>
      <c r="D33" s="255"/>
      <c r="E33" s="255">
        <v>367400</v>
      </c>
      <c r="F33" s="255">
        <v>89500</v>
      </c>
      <c r="G33" s="80">
        <v>456900</v>
      </c>
      <c r="H33" s="81"/>
      <c r="I33" s="81">
        <v>0.05</v>
      </c>
      <c r="J33" s="81">
        <v>0.13</v>
      </c>
      <c r="K33" s="250"/>
      <c r="L33" s="250">
        <v>0.12971906565656566</v>
      </c>
      <c r="M33" s="250">
        <v>0.15557567917205692</v>
      </c>
      <c r="N33" s="82">
        <v>4193</v>
      </c>
      <c r="O33" s="254"/>
      <c r="P33" s="249">
        <v>6511</v>
      </c>
      <c r="Q33" s="249">
        <v>6607</v>
      </c>
      <c r="R33" s="80">
        <v>13118</v>
      </c>
      <c r="S33" s="81"/>
      <c r="T33" s="81">
        <v>0.5</v>
      </c>
      <c r="U33" s="81">
        <v>0.7</v>
      </c>
      <c r="V33" s="81">
        <v>0.06</v>
      </c>
      <c r="W33" s="82">
        <v>473</v>
      </c>
      <c r="X33" s="185">
        <v>288</v>
      </c>
      <c r="Y33" s="112">
        <v>1</v>
      </c>
      <c r="Z33" s="113">
        <v>288</v>
      </c>
      <c r="AA33" s="79"/>
      <c r="AB33" s="83"/>
      <c r="AC33" s="82">
        <v>0</v>
      </c>
      <c r="AD33" s="82">
        <v>4954</v>
      </c>
      <c r="AE33" s="84">
        <v>0.34731846569244296</v>
      </c>
    </row>
    <row r="34" spans="1:31" s="6" customFormat="1" ht="15.6" x14ac:dyDescent="0.3">
      <c r="A34" s="78" t="s">
        <v>18</v>
      </c>
      <c r="B34" s="39" t="s">
        <v>190</v>
      </c>
      <c r="C34" s="80">
        <v>14561</v>
      </c>
      <c r="D34" s="255"/>
      <c r="E34" s="255">
        <v>1085100</v>
      </c>
      <c r="F34" s="255">
        <v>401900</v>
      </c>
      <c r="G34" s="80">
        <v>1487000</v>
      </c>
      <c r="H34" s="81"/>
      <c r="I34" s="81">
        <v>0.05</v>
      </c>
      <c r="J34" s="81">
        <v>0.13</v>
      </c>
      <c r="K34" s="250"/>
      <c r="L34" s="250">
        <v>0.10618162162162162</v>
      </c>
      <c r="M34" s="250">
        <v>0.1731145251396648</v>
      </c>
      <c r="N34" s="82">
        <v>14806</v>
      </c>
      <c r="O34" s="254"/>
      <c r="P34" s="249">
        <v>10</v>
      </c>
      <c r="Q34" s="249">
        <v>239787</v>
      </c>
      <c r="R34" s="80">
        <v>239797</v>
      </c>
      <c r="S34" s="81"/>
      <c r="T34" s="81">
        <v>0.5</v>
      </c>
      <c r="U34" s="81">
        <v>0.7</v>
      </c>
      <c r="V34" s="81">
        <v>0.06</v>
      </c>
      <c r="W34" s="82">
        <v>10071</v>
      </c>
      <c r="X34" s="185">
        <v>4090</v>
      </c>
      <c r="Y34" s="112">
        <v>1</v>
      </c>
      <c r="Z34" s="113">
        <v>4090</v>
      </c>
      <c r="AA34" s="79"/>
      <c r="AB34" s="83"/>
      <c r="AC34" s="82">
        <v>0</v>
      </c>
      <c r="AD34" s="82">
        <v>28967</v>
      </c>
      <c r="AE34" s="84">
        <v>0.8813178055487092</v>
      </c>
    </row>
    <row r="35" spans="1:31" s="6" customFormat="1" ht="15.6" x14ac:dyDescent="0.3">
      <c r="A35" s="78" t="s">
        <v>5</v>
      </c>
      <c r="B35" s="39" t="s">
        <v>213</v>
      </c>
      <c r="C35" s="80">
        <v>36368</v>
      </c>
      <c r="D35" s="255">
        <v>2471000</v>
      </c>
      <c r="E35" s="255"/>
      <c r="F35" s="255"/>
      <c r="G35" s="80">
        <v>2471000</v>
      </c>
      <c r="H35" s="81">
        <v>0.15</v>
      </c>
      <c r="I35" s="81"/>
      <c r="J35" s="81"/>
      <c r="K35" s="250">
        <v>0.15843419203747072</v>
      </c>
      <c r="L35" s="250"/>
      <c r="M35" s="250"/>
      <c r="N35" s="82">
        <v>58724</v>
      </c>
      <c r="O35" s="254">
        <v>225859</v>
      </c>
      <c r="P35" s="249"/>
      <c r="Q35" s="249"/>
      <c r="R35" s="80">
        <v>225859</v>
      </c>
      <c r="S35" s="81">
        <v>1</v>
      </c>
      <c r="T35" s="81"/>
      <c r="U35" s="81"/>
      <c r="V35" s="81">
        <v>0.06</v>
      </c>
      <c r="W35" s="82">
        <v>13552</v>
      </c>
      <c r="X35" s="185">
        <v>14921</v>
      </c>
      <c r="Y35" s="112">
        <v>1</v>
      </c>
      <c r="Z35" s="113">
        <v>14921</v>
      </c>
      <c r="AA35" s="79"/>
      <c r="AB35" s="83"/>
      <c r="AC35" s="82">
        <v>0</v>
      </c>
      <c r="AD35" s="82">
        <v>87197</v>
      </c>
      <c r="AE35" s="84">
        <v>1.0621903509127659</v>
      </c>
    </row>
    <row r="36" spans="1:31" s="6" customFormat="1" ht="15.6" x14ac:dyDescent="0.3">
      <c r="A36" s="78" t="s">
        <v>23</v>
      </c>
      <c r="B36" s="39" t="s">
        <v>191</v>
      </c>
      <c r="C36" s="80">
        <v>14886</v>
      </c>
      <c r="D36" s="255"/>
      <c r="E36" s="255">
        <v>710900</v>
      </c>
      <c r="F36" s="255">
        <v>148100</v>
      </c>
      <c r="G36" s="80">
        <v>859000</v>
      </c>
      <c r="H36" s="81"/>
      <c r="I36" s="81">
        <v>0.05</v>
      </c>
      <c r="J36" s="81">
        <v>0.13</v>
      </c>
      <c r="K36" s="250"/>
      <c r="L36" s="250">
        <v>0.14225616547334924</v>
      </c>
      <c r="M36" s="250">
        <v>0.13800760456273764</v>
      </c>
      <c r="N36" s="82">
        <v>7713</v>
      </c>
      <c r="O36" s="254"/>
      <c r="P36" s="249">
        <v>1976</v>
      </c>
      <c r="Q36" s="249">
        <v>16623</v>
      </c>
      <c r="R36" s="80">
        <v>18599</v>
      </c>
      <c r="S36" s="81"/>
      <c r="T36" s="81">
        <v>0.5</v>
      </c>
      <c r="U36" s="81">
        <v>0.7</v>
      </c>
      <c r="V36" s="81">
        <v>0.06</v>
      </c>
      <c r="W36" s="82">
        <v>757</v>
      </c>
      <c r="X36" s="185">
        <v>1949</v>
      </c>
      <c r="Y36" s="112">
        <v>1</v>
      </c>
      <c r="Z36" s="113">
        <v>1949</v>
      </c>
      <c r="AA36" s="79"/>
      <c r="AB36" s="83"/>
      <c r="AC36" s="82">
        <v>0</v>
      </c>
      <c r="AD36" s="82">
        <v>10419</v>
      </c>
      <c r="AE36" s="84">
        <v>0.3100760694926874</v>
      </c>
    </row>
    <row r="37" spans="1:31" s="6" customFormat="1" ht="15.6" x14ac:dyDescent="0.3">
      <c r="A37" s="78" t="s">
        <v>19</v>
      </c>
      <c r="B37" s="39" t="s">
        <v>192</v>
      </c>
      <c r="C37" s="80">
        <v>22062</v>
      </c>
      <c r="D37" s="255"/>
      <c r="E37" s="255">
        <v>1245000</v>
      </c>
      <c r="F37" s="255">
        <v>480000</v>
      </c>
      <c r="G37" s="80">
        <v>1725000</v>
      </c>
      <c r="H37" s="81"/>
      <c r="I37" s="81">
        <v>0.05</v>
      </c>
      <c r="J37" s="81">
        <v>0.13</v>
      </c>
      <c r="K37" s="250"/>
      <c r="L37" s="250">
        <v>0.16236794171220401</v>
      </c>
      <c r="M37" s="250">
        <v>6.7694835680751173E-2</v>
      </c>
      <c r="N37" s="82">
        <v>14331</v>
      </c>
      <c r="O37" s="254"/>
      <c r="P37" s="249">
        <v>30</v>
      </c>
      <c r="Q37" s="249">
        <v>11160</v>
      </c>
      <c r="R37" s="80">
        <v>11190</v>
      </c>
      <c r="S37" s="81"/>
      <c r="T37" s="81">
        <v>0.5</v>
      </c>
      <c r="U37" s="81">
        <v>0.7</v>
      </c>
      <c r="V37" s="81">
        <v>0.06</v>
      </c>
      <c r="W37" s="82">
        <v>470</v>
      </c>
      <c r="X37" s="185">
        <v>5642</v>
      </c>
      <c r="Y37" s="112">
        <v>1</v>
      </c>
      <c r="Z37" s="113">
        <v>5642</v>
      </c>
      <c r="AA37" s="79"/>
      <c r="AB37" s="83"/>
      <c r="AC37" s="82">
        <v>0</v>
      </c>
      <c r="AD37" s="82">
        <v>20443</v>
      </c>
      <c r="AE37" s="84">
        <v>0.41050644059366398</v>
      </c>
    </row>
    <row r="38" spans="1:31" s="6" customFormat="1" ht="15.6" x14ac:dyDescent="0.3">
      <c r="A38" s="78" t="s">
        <v>22</v>
      </c>
      <c r="B38" s="39" t="s">
        <v>193</v>
      </c>
      <c r="C38" s="80">
        <v>33581</v>
      </c>
      <c r="D38" s="255"/>
      <c r="E38" s="255">
        <v>1605400</v>
      </c>
      <c r="F38" s="255">
        <v>628600</v>
      </c>
      <c r="G38" s="80">
        <v>2234000</v>
      </c>
      <c r="H38" s="81"/>
      <c r="I38" s="81">
        <v>0.05</v>
      </c>
      <c r="J38" s="81">
        <v>0.13</v>
      </c>
      <c r="K38" s="250"/>
      <c r="L38" s="250">
        <v>0.13695175596740464</v>
      </c>
      <c r="M38" s="250">
        <v>0.11617522547395545</v>
      </c>
      <c r="N38" s="82">
        <v>20487</v>
      </c>
      <c r="O38" s="254"/>
      <c r="P38" s="249">
        <v>870</v>
      </c>
      <c r="Q38" s="249">
        <v>7273</v>
      </c>
      <c r="R38" s="80">
        <v>8143</v>
      </c>
      <c r="S38" s="81"/>
      <c r="T38" s="81">
        <v>0.5</v>
      </c>
      <c r="U38" s="81">
        <v>0.7</v>
      </c>
      <c r="V38" s="81">
        <v>0.06</v>
      </c>
      <c r="W38" s="82">
        <v>332</v>
      </c>
      <c r="X38" s="185">
        <v>4171</v>
      </c>
      <c r="Y38" s="112">
        <v>1</v>
      </c>
      <c r="Z38" s="113">
        <v>4171</v>
      </c>
      <c r="AA38" s="79"/>
      <c r="AB38" s="83"/>
      <c r="AC38" s="82">
        <v>0</v>
      </c>
      <c r="AD38" s="82">
        <v>24990</v>
      </c>
      <c r="AE38" s="84">
        <v>0.32968019494796319</v>
      </c>
    </row>
    <row r="39" spans="1:31" s="6" customFormat="1" ht="15.6" x14ac:dyDescent="0.3">
      <c r="A39" s="78" t="s">
        <v>6</v>
      </c>
      <c r="B39" s="39" t="s">
        <v>194</v>
      </c>
      <c r="C39" s="80">
        <v>33853</v>
      </c>
      <c r="D39" s="255"/>
      <c r="E39" s="255">
        <v>2099200</v>
      </c>
      <c r="F39" s="255">
        <v>771800</v>
      </c>
      <c r="G39" s="80">
        <v>2871000</v>
      </c>
      <c r="H39" s="81"/>
      <c r="I39" s="81">
        <v>0.05</v>
      </c>
      <c r="J39" s="81">
        <v>0.13</v>
      </c>
      <c r="K39" s="250"/>
      <c r="L39" s="250">
        <v>0.14599573257467993</v>
      </c>
      <c r="M39" s="250">
        <v>0.1470901517405534</v>
      </c>
      <c r="N39" s="82">
        <v>30082</v>
      </c>
      <c r="O39" s="254"/>
      <c r="P39" s="249">
        <v>1144</v>
      </c>
      <c r="Q39" s="249">
        <v>9782</v>
      </c>
      <c r="R39" s="80">
        <v>10926</v>
      </c>
      <c r="S39" s="81"/>
      <c r="T39" s="81">
        <v>0.5</v>
      </c>
      <c r="U39" s="81">
        <v>0.7</v>
      </c>
      <c r="V39" s="81">
        <v>0.06</v>
      </c>
      <c r="W39" s="82">
        <v>445</v>
      </c>
      <c r="X39" s="185">
        <v>12995</v>
      </c>
      <c r="Y39" s="112">
        <v>1</v>
      </c>
      <c r="Z39" s="113">
        <v>12995</v>
      </c>
      <c r="AA39" s="79"/>
      <c r="AB39" s="83"/>
      <c r="AC39" s="82">
        <v>0</v>
      </c>
      <c r="AD39" s="82">
        <v>43522</v>
      </c>
      <c r="AE39" s="84">
        <v>0.56955007099416444</v>
      </c>
    </row>
    <row r="40" spans="1:31" s="101" customFormat="1" ht="16.2" customHeight="1" thickBot="1" x14ac:dyDescent="0.35">
      <c r="A40" s="330" t="s">
        <v>266</v>
      </c>
      <c r="B40" s="331"/>
      <c r="C40" s="92">
        <v>1192491</v>
      </c>
      <c r="D40" s="92">
        <v>91183000</v>
      </c>
      <c r="E40" s="92">
        <v>20876800</v>
      </c>
      <c r="F40" s="92">
        <v>19170400</v>
      </c>
      <c r="G40" s="92">
        <v>131230200</v>
      </c>
      <c r="H40" s="93" t="s">
        <v>25</v>
      </c>
      <c r="I40" s="93" t="s">
        <v>25</v>
      </c>
      <c r="J40" s="93" t="s">
        <v>25</v>
      </c>
      <c r="K40" s="93" t="s">
        <v>25</v>
      </c>
      <c r="L40" s="93" t="s">
        <v>25</v>
      </c>
      <c r="M40" s="93" t="s">
        <v>25</v>
      </c>
      <c r="N40" s="92">
        <v>2377060</v>
      </c>
      <c r="O40" s="92">
        <v>275649</v>
      </c>
      <c r="P40" s="92">
        <v>184180</v>
      </c>
      <c r="Q40" s="92">
        <v>591025</v>
      </c>
      <c r="R40" s="92">
        <v>1050854</v>
      </c>
      <c r="S40" s="93" t="s">
        <v>25</v>
      </c>
      <c r="T40" s="93" t="s">
        <v>25</v>
      </c>
      <c r="U40" s="93" t="s">
        <v>25</v>
      </c>
      <c r="V40" s="93" t="s">
        <v>25</v>
      </c>
      <c r="W40" s="92">
        <v>46886</v>
      </c>
      <c r="X40" s="92">
        <v>267805</v>
      </c>
      <c r="Y40" s="93" t="s">
        <v>25</v>
      </c>
      <c r="Z40" s="92">
        <v>267805</v>
      </c>
      <c r="AA40" s="92">
        <v>0</v>
      </c>
      <c r="AB40" s="93" t="s">
        <v>25</v>
      </c>
      <c r="AC40" s="92">
        <v>0</v>
      </c>
      <c r="AD40" s="92">
        <v>2691751</v>
      </c>
      <c r="AE40" s="94">
        <v>1</v>
      </c>
    </row>
    <row r="41" spans="1:31" ht="41.4" customHeight="1" x14ac:dyDescent="0.25">
      <c r="A41" s="302" t="s">
        <v>310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9"/>
      <c r="P41" s="9"/>
      <c r="Q41" s="9"/>
      <c r="R41" s="33"/>
      <c r="S41" s="9"/>
      <c r="T41" s="9"/>
      <c r="U41" s="9"/>
      <c r="X41" s="85"/>
      <c r="Y41" s="85"/>
      <c r="Z41" s="85"/>
      <c r="AA41" s="9"/>
      <c r="AC41" s="9"/>
    </row>
    <row r="42" spans="1:3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X42" s="85"/>
      <c r="Y42" s="85"/>
      <c r="Z42" s="85"/>
      <c r="AA42" s="9"/>
      <c r="AC42" s="9"/>
    </row>
    <row r="43" spans="1:3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X43" s="85"/>
      <c r="Y43" s="85"/>
      <c r="Z43" s="85"/>
      <c r="AA43" s="9"/>
      <c r="AC43" s="9"/>
    </row>
    <row r="44" spans="1:3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X44" s="85"/>
      <c r="Y44" s="85"/>
      <c r="Z44" s="85"/>
      <c r="AA44" s="9"/>
      <c r="AC44" s="9"/>
    </row>
    <row r="45" spans="1:3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X45" s="85"/>
      <c r="Y45" s="85"/>
      <c r="Z45" s="85"/>
      <c r="AA45" s="9"/>
      <c r="AC45" s="9"/>
    </row>
    <row r="46" spans="1:3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X46" s="85"/>
      <c r="Y46" s="85"/>
      <c r="Z46" s="85"/>
      <c r="AA46" s="9"/>
      <c r="AC46" s="9"/>
    </row>
    <row r="47" spans="1:3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X47" s="85"/>
      <c r="Y47" s="85"/>
      <c r="Z47" s="85"/>
      <c r="AA47" s="9"/>
      <c r="AC47" s="9"/>
    </row>
    <row r="48" spans="1:3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X48" s="85"/>
      <c r="Y48" s="85"/>
      <c r="Z48" s="85"/>
      <c r="AA48" s="9"/>
      <c r="AC48" s="9"/>
    </row>
    <row r="49" spans="1:29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X49" s="85"/>
      <c r="Y49" s="85"/>
      <c r="Z49" s="85"/>
      <c r="AA49" s="9"/>
      <c r="AC49" s="9"/>
    </row>
    <row r="50" spans="1:29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X50" s="85"/>
      <c r="Y50" s="85"/>
      <c r="Z50" s="85"/>
      <c r="AA50" s="9"/>
      <c r="AC50" s="9"/>
    </row>
    <row r="51" spans="1:29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X51" s="85"/>
      <c r="Y51" s="85"/>
      <c r="Z51" s="85"/>
      <c r="AA51" s="9"/>
      <c r="AC51" s="9"/>
    </row>
    <row r="52" spans="1:29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X52" s="85"/>
      <c r="Y52" s="85"/>
      <c r="Z52" s="85"/>
      <c r="AA52" s="9"/>
      <c r="AC52" s="9"/>
    </row>
    <row r="53" spans="1:29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X53" s="85"/>
      <c r="Y53" s="85"/>
      <c r="Z53" s="85"/>
      <c r="AA53" s="9"/>
      <c r="AC53" s="9"/>
    </row>
    <row r="54" spans="1:29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X54" s="85"/>
      <c r="Y54" s="85"/>
      <c r="Z54" s="85"/>
      <c r="AA54" s="9"/>
      <c r="AC54" s="9"/>
    </row>
    <row r="55" spans="1:29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X55" s="85"/>
      <c r="Y55" s="85"/>
      <c r="Z55" s="85"/>
      <c r="AA55" s="9"/>
      <c r="AC55" s="9"/>
    </row>
    <row r="56" spans="1:29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X56" s="85"/>
      <c r="Y56" s="85"/>
      <c r="Z56" s="85"/>
      <c r="AA56" s="9"/>
      <c r="AC56" s="9"/>
    </row>
    <row r="57" spans="1:29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X57" s="85"/>
      <c r="Y57" s="85"/>
      <c r="Z57" s="85"/>
      <c r="AA57" s="9"/>
      <c r="AC57" s="9"/>
    </row>
    <row r="58" spans="1:29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X58" s="85"/>
      <c r="Y58" s="85"/>
      <c r="Z58" s="85"/>
      <c r="AA58" s="9"/>
      <c r="AC58" s="9"/>
    </row>
    <row r="59" spans="1:29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X59" s="85"/>
      <c r="Y59" s="85"/>
      <c r="Z59" s="85"/>
      <c r="AA59" s="9"/>
      <c r="AC59" s="9"/>
    </row>
    <row r="60" spans="1:29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X60" s="85"/>
      <c r="Y60" s="85"/>
      <c r="Z60" s="85"/>
      <c r="AA60" s="9"/>
      <c r="AC60" s="9"/>
    </row>
    <row r="61" spans="1:29" x14ac:dyDescent="0.25">
      <c r="X61" s="76"/>
      <c r="Y61" s="76"/>
      <c r="Z61" s="76"/>
    </row>
    <row r="62" spans="1:29" x14ac:dyDescent="0.25">
      <c r="X62" s="76"/>
      <c r="Y62" s="76"/>
      <c r="Z62" s="76"/>
    </row>
    <row r="63" spans="1:29" x14ac:dyDescent="0.25">
      <c r="X63" s="76"/>
      <c r="Y63" s="76"/>
      <c r="Z63" s="76"/>
    </row>
    <row r="64" spans="1:29" x14ac:dyDescent="0.25">
      <c r="X64" s="76"/>
      <c r="Y64" s="76"/>
      <c r="Z64" s="76"/>
    </row>
    <row r="65" spans="24:26" x14ac:dyDescent="0.25">
      <c r="X65" s="76"/>
      <c r="Y65" s="76"/>
      <c r="Z65" s="76"/>
    </row>
    <row r="66" spans="24:26" x14ac:dyDescent="0.25">
      <c r="X66" s="76"/>
      <c r="Y66" s="76"/>
      <c r="Z66" s="76"/>
    </row>
    <row r="67" spans="24:26" x14ac:dyDescent="0.25">
      <c r="X67" s="76"/>
      <c r="Y67" s="76"/>
      <c r="Z67" s="76"/>
    </row>
    <row r="68" spans="24:26" x14ac:dyDescent="0.25">
      <c r="X68" s="76"/>
      <c r="Y68" s="76"/>
      <c r="Z68" s="76"/>
    </row>
    <row r="69" spans="24:26" x14ac:dyDescent="0.25">
      <c r="X69" s="76"/>
      <c r="Y69" s="76"/>
      <c r="Z69" s="76"/>
    </row>
    <row r="70" spans="24:26" x14ac:dyDescent="0.25">
      <c r="X70" s="76"/>
      <c r="Y70" s="76"/>
      <c r="Z70" s="76"/>
    </row>
  </sheetData>
  <mergeCells count="40">
    <mergeCell ref="A41:N41"/>
    <mergeCell ref="C2:G2"/>
    <mergeCell ref="A8:B8"/>
    <mergeCell ref="A7:B7"/>
    <mergeCell ref="AD4:AD6"/>
    <mergeCell ref="A40:B40"/>
    <mergeCell ref="AB5:AB6"/>
    <mergeCell ref="AC5:AC6"/>
    <mergeCell ref="O5:O6"/>
    <mergeCell ref="P5:P6"/>
    <mergeCell ref="A4:A6"/>
    <mergeCell ref="B4:B6"/>
    <mergeCell ref="C4:C6"/>
    <mergeCell ref="AA5:AA6"/>
    <mergeCell ref="D4:N4"/>
    <mergeCell ref="AA4:AC4"/>
    <mergeCell ref="O4:W4"/>
    <mergeCell ref="S5:S6"/>
    <mergeCell ref="N5:N6"/>
    <mergeCell ref="AE4:AE6"/>
    <mergeCell ref="V5:V6"/>
    <mergeCell ref="W5:W6"/>
    <mergeCell ref="Q5:Q6"/>
    <mergeCell ref="R5:R6"/>
    <mergeCell ref="U5:U6"/>
    <mergeCell ref="T5:T6"/>
    <mergeCell ref="X4:Z4"/>
    <mergeCell ref="X5:X6"/>
    <mergeCell ref="Y5:Y6"/>
    <mergeCell ref="Z5:Z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17" right="0.17" top="0.23622047244094491" bottom="0.31496062992125984" header="0.27559055118110237" footer="0.19685039370078741"/>
  <pageSetup paperSize="9" scale="57" fitToWidth="0" pageOrder="overThenDown" orientation="landscape" r:id="rId1"/>
  <headerFooter alignWithMargins="0">
    <oddFooter>Страница  &amp;P из &amp;N</oddFooter>
  </headerFooter>
  <colBreaks count="1" manualBreakCount="1">
    <brk id="14" max="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BT44"/>
  <sheetViews>
    <sheetView view="pageBreakPreview" zoomScale="70" zoomScaleNormal="70" zoomScaleSheetLayoutView="70" workbookViewId="0">
      <pane xSplit="3" topLeftCell="D1" activePane="topRight" state="frozenSplit"/>
      <selection activeCell="BY6" sqref="BY6"/>
      <selection pane="topRight" activeCell="C3" sqref="C3"/>
    </sheetView>
  </sheetViews>
  <sheetFormatPr defaultColWidth="8.77734375" defaultRowHeight="13.2" x14ac:dyDescent="0.25"/>
  <cols>
    <col min="1" max="1" width="4" style="6" customWidth="1"/>
    <col min="2" max="2" width="29" style="6" customWidth="1"/>
    <col min="3" max="3" width="15.109375" style="6" customWidth="1"/>
    <col min="4" max="4" width="11.44140625" style="6" customWidth="1"/>
    <col min="5" max="5" width="26.33203125" style="6" customWidth="1"/>
    <col min="6" max="6" width="15" style="6" customWidth="1"/>
    <col min="7" max="7" width="18.44140625" style="6" customWidth="1"/>
    <col min="8" max="8" width="29.33203125" style="6" customWidth="1"/>
    <col min="9" max="9" width="16.44140625" style="6" customWidth="1"/>
    <col min="10" max="10" width="27.109375" style="6" customWidth="1"/>
    <col min="11" max="11" width="26.109375" style="6" customWidth="1"/>
    <col min="12" max="12" width="11.6640625" style="6" customWidth="1"/>
    <col min="13" max="13" width="14.44140625" style="6" customWidth="1"/>
    <col min="14" max="14" width="16.109375" style="6" customWidth="1"/>
    <col min="15" max="15" width="14.77734375" style="6" customWidth="1"/>
    <col min="16" max="16" width="18.33203125" style="6" customWidth="1"/>
    <col min="17" max="17" width="19.109375" style="6" customWidth="1"/>
    <col min="18" max="18" width="25.109375" style="6" customWidth="1"/>
    <col min="19" max="19" width="15.44140625" style="6" customWidth="1"/>
    <col min="20" max="20" width="25.77734375" style="6" customWidth="1"/>
    <col min="21" max="21" width="18" style="6" customWidth="1"/>
    <col min="22" max="22" width="18.109375" style="6" customWidth="1"/>
    <col min="23" max="23" width="19.77734375" style="6" customWidth="1"/>
    <col min="24" max="24" width="15.77734375" style="6" customWidth="1"/>
    <col min="25" max="26" width="16.109375" style="6" customWidth="1"/>
    <col min="27" max="27" width="15.109375" style="6" customWidth="1"/>
    <col min="28" max="28" width="16.88671875" style="1" customWidth="1"/>
    <col min="29" max="29" width="22.33203125" style="1" customWidth="1"/>
    <col min="30" max="30" width="21.109375" style="6" customWidth="1"/>
    <col min="31" max="31" width="18.44140625" style="6" customWidth="1"/>
    <col min="32" max="32" width="22" style="6" customWidth="1"/>
    <col min="33" max="33" width="19" style="6" customWidth="1"/>
    <col min="34" max="34" width="24.33203125" style="6" customWidth="1"/>
    <col min="35" max="35" width="22.6640625" style="6" customWidth="1"/>
    <col min="36" max="36" width="23.6640625" style="6" customWidth="1"/>
    <col min="37" max="37" width="22.21875" style="6" customWidth="1"/>
    <col min="38" max="38" width="26.21875" style="6" customWidth="1"/>
    <col min="39" max="39" width="15.77734375" style="6" customWidth="1"/>
    <col min="40" max="40" width="13.6640625" style="6" customWidth="1"/>
    <col min="41" max="41" width="20.44140625" style="6" customWidth="1"/>
    <col min="42" max="42" width="14" style="6" customWidth="1"/>
    <col min="43" max="43" width="22.33203125" style="6" customWidth="1"/>
    <col min="44" max="44" width="17.44140625" style="6" customWidth="1"/>
    <col min="45" max="45" width="15.44140625" style="6" customWidth="1"/>
    <col min="46" max="46" width="13.6640625" style="6" customWidth="1"/>
    <col min="47" max="47" width="16.44140625" style="6" customWidth="1"/>
    <col min="48" max="48" width="22.5546875" style="6" customWidth="1"/>
    <col min="49" max="49" width="19.109375" style="6" customWidth="1"/>
    <col min="50" max="50" width="13.109375" style="6" customWidth="1"/>
    <col min="51" max="51" width="16.77734375" style="6" customWidth="1"/>
    <col min="52" max="52" width="17.44140625" style="6" customWidth="1"/>
    <col min="53" max="53" width="16.77734375" style="6" customWidth="1"/>
    <col min="54" max="54" width="17.44140625" style="6" customWidth="1"/>
    <col min="55" max="55" width="22.88671875" style="6" customWidth="1"/>
    <col min="56" max="56" width="23.77734375" style="6" customWidth="1"/>
    <col min="57" max="57" width="20.109375" style="6" customWidth="1"/>
    <col min="58" max="58" width="17" style="6" customWidth="1"/>
    <col min="59" max="59" width="11.33203125" style="6" customWidth="1"/>
    <col min="60" max="60" width="15.109375" style="6" customWidth="1"/>
    <col min="61" max="61" width="13.44140625" style="6" customWidth="1"/>
    <col min="62" max="62" width="17.77734375" style="6" customWidth="1"/>
    <col min="63" max="63" width="16.77734375" style="6" customWidth="1"/>
    <col min="64" max="64" width="15.5546875" style="6" customWidth="1"/>
    <col min="65" max="65" width="18.77734375" style="6" customWidth="1"/>
    <col min="66" max="66" width="13" style="6" customWidth="1"/>
    <col min="67" max="67" width="16" style="6" customWidth="1"/>
    <col min="68" max="68" width="15.109375" style="6" customWidth="1"/>
    <col min="69" max="69" width="14.109375" style="6" customWidth="1"/>
    <col min="70" max="70" width="10.6640625" style="6" customWidth="1"/>
    <col min="71" max="71" width="16.77734375" style="6" customWidth="1"/>
    <col min="72" max="72" width="12.6640625" style="6" customWidth="1"/>
    <col min="73" max="16384" width="8.77734375" style="6"/>
  </cols>
  <sheetData>
    <row r="1" spans="1:72" ht="18" x14ac:dyDescent="0.35">
      <c r="B1" s="7" t="s">
        <v>31</v>
      </c>
      <c r="C1" s="58"/>
      <c r="D1" s="58"/>
      <c r="E1" s="58"/>
      <c r="F1" s="58"/>
      <c r="N1" s="70"/>
      <c r="O1" s="70"/>
      <c r="AA1" s="12"/>
      <c r="AB1" s="9"/>
      <c r="AC1" s="9"/>
    </row>
    <row r="2" spans="1:72" ht="15" customHeight="1" x14ac:dyDescent="0.3">
      <c r="B2" s="4"/>
      <c r="C2" s="59" t="s">
        <v>314</v>
      </c>
      <c r="D2" s="117"/>
      <c r="E2" s="117"/>
      <c r="F2" s="11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60"/>
      <c r="AB2" s="13"/>
      <c r="AC2" s="13"/>
      <c r="AD2" s="4"/>
      <c r="AE2" s="4"/>
      <c r="AF2" s="4"/>
      <c r="AG2" s="4"/>
      <c r="AH2" s="4"/>
      <c r="AI2" s="4"/>
      <c r="AJ2" s="4"/>
      <c r="AK2" s="61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4"/>
      <c r="BR2" s="4"/>
      <c r="BS2" s="4"/>
    </row>
    <row r="3" spans="1:72" s="64" customFormat="1" ht="15.6" x14ac:dyDescent="0.3">
      <c r="A3" s="3" t="s">
        <v>295</v>
      </c>
      <c r="B3" s="62"/>
      <c r="C3" s="63"/>
      <c r="D3" s="63"/>
      <c r="E3" s="53"/>
      <c r="F3" s="90">
        <v>1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90">
        <v>2</v>
      </c>
      <c r="U3" s="57"/>
      <c r="V3" s="57"/>
      <c r="W3" s="90">
        <v>3</v>
      </c>
      <c r="X3" s="54"/>
      <c r="Y3" s="54"/>
      <c r="Z3" s="90">
        <v>4</v>
      </c>
      <c r="AA3" s="53"/>
      <c r="AB3" s="89"/>
      <c r="AC3" s="89"/>
      <c r="AD3" s="90">
        <v>5</v>
      </c>
      <c r="AE3" s="53"/>
      <c r="AF3" s="53"/>
      <c r="AG3" s="90">
        <v>6</v>
      </c>
      <c r="AH3" s="53"/>
      <c r="AI3" s="90">
        <v>7</v>
      </c>
      <c r="AJ3" s="53"/>
      <c r="AK3" s="53"/>
      <c r="AL3" s="90">
        <v>8</v>
      </c>
      <c r="AM3" s="53"/>
      <c r="AN3" s="53"/>
      <c r="AO3" s="53"/>
      <c r="AP3" s="53"/>
      <c r="AQ3" s="90">
        <v>9</v>
      </c>
      <c r="AR3" s="53"/>
      <c r="AS3" s="90">
        <v>10</v>
      </c>
      <c r="AT3" s="53"/>
      <c r="AU3" s="90">
        <v>11</v>
      </c>
      <c r="AV3" s="53"/>
      <c r="AW3" s="90">
        <v>12</v>
      </c>
      <c r="AX3" s="53"/>
      <c r="AY3" s="53"/>
      <c r="AZ3" s="90">
        <v>13</v>
      </c>
      <c r="BA3" s="53"/>
      <c r="BB3" s="90">
        <v>14</v>
      </c>
      <c r="BC3" s="53"/>
      <c r="BD3" s="90">
        <v>15</v>
      </c>
      <c r="BE3" s="53"/>
      <c r="BF3" s="90">
        <v>16</v>
      </c>
      <c r="BG3" s="53"/>
      <c r="BH3" s="53"/>
      <c r="BI3" s="90">
        <v>17</v>
      </c>
      <c r="BJ3" s="53"/>
      <c r="BK3" s="90">
        <v>18</v>
      </c>
      <c r="BL3" s="53"/>
      <c r="BM3" s="90">
        <v>19</v>
      </c>
      <c r="BN3" s="53"/>
      <c r="BO3" s="53"/>
      <c r="BP3" s="90">
        <v>20</v>
      </c>
      <c r="BQ3" s="55"/>
      <c r="BR3" s="55"/>
      <c r="BS3" s="63"/>
    </row>
    <row r="4" spans="1:72" ht="28.5" customHeight="1" x14ac:dyDescent="0.25">
      <c r="A4" s="332" t="s">
        <v>0</v>
      </c>
      <c r="B4" s="332" t="str">
        <f>ИНП2021!B4</f>
        <v>Наименование и статус муниципального образования Брянской области / показатель</v>
      </c>
      <c r="C4" s="326" t="s">
        <v>221</v>
      </c>
      <c r="D4" s="332" t="s">
        <v>164</v>
      </c>
      <c r="E4" s="332" t="s">
        <v>123</v>
      </c>
      <c r="F4" s="334" t="s">
        <v>43</v>
      </c>
      <c r="G4" s="332" t="s">
        <v>120</v>
      </c>
      <c r="H4" s="332" t="s">
        <v>124</v>
      </c>
      <c r="I4" s="332" t="s">
        <v>121</v>
      </c>
      <c r="J4" s="332" t="s">
        <v>123</v>
      </c>
      <c r="K4" s="332" t="s">
        <v>125</v>
      </c>
      <c r="L4" s="332" t="s">
        <v>126</v>
      </c>
      <c r="M4" s="332" t="s">
        <v>93</v>
      </c>
      <c r="N4" s="332" t="s">
        <v>127</v>
      </c>
      <c r="O4" s="332" t="s">
        <v>168</v>
      </c>
      <c r="P4" s="332" t="s">
        <v>122</v>
      </c>
      <c r="Q4" s="332" t="s">
        <v>128</v>
      </c>
      <c r="R4" s="332" t="s">
        <v>129</v>
      </c>
      <c r="S4" s="332" t="s">
        <v>85</v>
      </c>
      <c r="T4" s="334" t="s">
        <v>44</v>
      </c>
      <c r="U4" s="332" t="s">
        <v>165</v>
      </c>
      <c r="V4" s="332" t="s">
        <v>130</v>
      </c>
      <c r="W4" s="334" t="s">
        <v>81</v>
      </c>
      <c r="X4" s="332" t="s">
        <v>131</v>
      </c>
      <c r="Y4" s="332" t="s">
        <v>132</v>
      </c>
      <c r="Z4" s="334" t="s">
        <v>45</v>
      </c>
      <c r="AA4" s="335" t="s">
        <v>133</v>
      </c>
      <c r="AB4" s="332" t="s">
        <v>166</v>
      </c>
      <c r="AC4" s="332" t="s">
        <v>134</v>
      </c>
      <c r="AD4" s="334" t="s">
        <v>82</v>
      </c>
      <c r="AE4" s="332" t="s">
        <v>227</v>
      </c>
      <c r="AF4" s="332" t="s">
        <v>136</v>
      </c>
      <c r="AG4" s="322" t="s">
        <v>135</v>
      </c>
      <c r="AH4" s="332" t="s">
        <v>137</v>
      </c>
      <c r="AI4" s="334" t="s">
        <v>138</v>
      </c>
      <c r="AJ4" s="332" t="s">
        <v>139</v>
      </c>
      <c r="AK4" s="332" t="s">
        <v>140</v>
      </c>
      <c r="AL4" s="334" t="s">
        <v>141</v>
      </c>
      <c r="AM4" s="332" t="s">
        <v>105</v>
      </c>
      <c r="AN4" s="332" t="s">
        <v>106</v>
      </c>
      <c r="AO4" s="332" t="s">
        <v>143</v>
      </c>
      <c r="AP4" s="332" t="s">
        <v>107</v>
      </c>
      <c r="AQ4" s="334" t="s">
        <v>142</v>
      </c>
      <c r="AR4" s="332" t="s">
        <v>144</v>
      </c>
      <c r="AS4" s="334" t="s">
        <v>145</v>
      </c>
      <c r="AT4" s="332" t="s">
        <v>146</v>
      </c>
      <c r="AU4" s="334" t="s">
        <v>147</v>
      </c>
      <c r="AV4" s="332" t="s">
        <v>148</v>
      </c>
      <c r="AW4" s="334" t="s">
        <v>149</v>
      </c>
      <c r="AX4" s="332" t="s">
        <v>151</v>
      </c>
      <c r="AY4" s="332" t="s">
        <v>150</v>
      </c>
      <c r="AZ4" s="334" t="s">
        <v>152</v>
      </c>
      <c r="BA4" s="332" t="s">
        <v>153</v>
      </c>
      <c r="BB4" s="334" t="s">
        <v>154</v>
      </c>
      <c r="BC4" s="332" t="s">
        <v>222</v>
      </c>
      <c r="BD4" s="334" t="s">
        <v>223</v>
      </c>
      <c r="BE4" s="332" t="s">
        <v>155</v>
      </c>
      <c r="BF4" s="334" t="s">
        <v>156</v>
      </c>
      <c r="BG4" s="332" t="s">
        <v>90</v>
      </c>
      <c r="BH4" s="332" t="s">
        <v>224</v>
      </c>
      <c r="BI4" s="334" t="s">
        <v>157</v>
      </c>
      <c r="BJ4" s="332" t="s">
        <v>158</v>
      </c>
      <c r="BK4" s="334" t="s">
        <v>159</v>
      </c>
      <c r="BL4" s="332" t="s">
        <v>160</v>
      </c>
      <c r="BM4" s="334" t="s">
        <v>161</v>
      </c>
      <c r="BN4" s="332" t="s">
        <v>84</v>
      </c>
      <c r="BO4" s="332" t="s">
        <v>162</v>
      </c>
      <c r="BP4" s="334" t="s">
        <v>163</v>
      </c>
      <c r="BQ4" s="334" t="s">
        <v>167</v>
      </c>
      <c r="BR4" s="334" t="s">
        <v>27</v>
      </c>
      <c r="BS4" s="334" t="s">
        <v>74</v>
      </c>
    </row>
    <row r="5" spans="1:72" ht="37.799999999999997" customHeight="1" x14ac:dyDescent="0.25">
      <c r="A5" s="332"/>
      <c r="B5" s="332"/>
      <c r="C5" s="326"/>
      <c r="D5" s="332"/>
      <c r="E5" s="332"/>
      <c r="F5" s="334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4"/>
      <c r="U5" s="332"/>
      <c r="V5" s="332"/>
      <c r="W5" s="334"/>
      <c r="X5" s="332"/>
      <c r="Y5" s="332"/>
      <c r="Z5" s="334"/>
      <c r="AA5" s="335"/>
      <c r="AB5" s="332"/>
      <c r="AC5" s="332"/>
      <c r="AD5" s="334"/>
      <c r="AE5" s="332"/>
      <c r="AF5" s="332"/>
      <c r="AG5" s="322"/>
      <c r="AH5" s="332"/>
      <c r="AI5" s="334"/>
      <c r="AJ5" s="332"/>
      <c r="AK5" s="332"/>
      <c r="AL5" s="334"/>
      <c r="AM5" s="332"/>
      <c r="AN5" s="332"/>
      <c r="AO5" s="332"/>
      <c r="AP5" s="332"/>
      <c r="AQ5" s="334"/>
      <c r="AR5" s="332"/>
      <c r="AS5" s="334"/>
      <c r="AT5" s="332"/>
      <c r="AU5" s="334"/>
      <c r="AV5" s="332"/>
      <c r="AW5" s="334"/>
      <c r="AX5" s="332"/>
      <c r="AY5" s="332"/>
      <c r="AZ5" s="334"/>
      <c r="BA5" s="332"/>
      <c r="BB5" s="334"/>
      <c r="BC5" s="332"/>
      <c r="BD5" s="334"/>
      <c r="BE5" s="332"/>
      <c r="BF5" s="334"/>
      <c r="BG5" s="332"/>
      <c r="BH5" s="332"/>
      <c r="BI5" s="334"/>
      <c r="BJ5" s="332"/>
      <c r="BK5" s="334"/>
      <c r="BL5" s="332"/>
      <c r="BM5" s="334"/>
      <c r="BN5" s="332"/>
      <c r="BO5" s="332"/>
      <c r="BP5" s="334"/>
      <c r="BQ5" s="334"/>
      <c r="BR5" s="334"/>
      <c r="BS5" s="334"/>
    </row>
    <row r="6" spans="1:72" ht="105.75" customHeight="1" x14ac:dyDescent="0.25">
      <c r="A6" s="332"/>
      <c r="B6" s="332"/>
      <c r="C6" s="326"/>
      <c r="D6" s="332"/>
      <c r="E6" s="332"/>
      <c r="F6" s="334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4"/>
      <c r="U6" s="332"/>
      <c r="V6" s="332"/>
      <c r="W6" s="334"/>
      <c r="X6" s="332"/>
      <c r="Y6" s="332"/>
      <c r="Z6" s="334"/>
      <c r="AA6" s="335"/>
      <c r="AB6" s="332"/>
      <c r="AC6" s="332"/>
      <c r="AD6" s="334"/>
      <c r="AE6" s="332"/>
      <c r="AF6" s="332"/>
      <c r="AG6" s="322"/>
      <c r="AH6" s="332"/>
      <c r="AI6" s="334"/>
      <c r="AJ6" s="332"/>
      <c r="AK6" s="332"/>
      <c r="AL6" s="334"/>
      <c r="AM6" s="332"/>
      <c r="AN6" s="332"/>
      <c r="AO6" s="332"/>
      <c r="AP6" s="332"/>
      <c r="AQ6" s="334"/>
      <c r="AR6" s="332"/>
      <c r="AS6" s="334"/>
      <c r="AT6" s="332"/>
      <c r="AU6" s="334"/>
      <c r="AV6" s="332"/>
      <c r="AW6" s="334"/>
      <c r="AX6" s="332"/>
      <c r="AY6" s="332"/>
      <c r="AZ6" s="334"/>
      <c r="BA6" s="332"/>
      <c r="BB6" s="334"/>
      <c r="BC6" s="332"/>
      <c r="BD6" s="334"/>
      <c r="BE6" s="332"/>
      <c r="BF6" s="334"/>
      <c r="BG6" s="332"/>
      <c r="BH6" s="332"/>
      <c r="BI6" s="334"/>
      <c r="BJ6" s="332"/>
      <c r="BK6" s="334"/>
      <c r="BL6" s="332"/>
      <c r="BM6" s="334"/>
      <c r="BN6" s="332"/>
      <c r="BO6" s="332"/>
      <c r="BP6" s="334"/>
      <c r="BQ6" s="334"/>
      <c r="BR6" s="334"/>
      <c r="BS6" s="334"/>
    </row>
    <row r="7" spans="1:72" s="69" customFormat="1" ht="31.65" customHeight="1" x14ac:dyDescent="0.25">
      <c r="A7" s="327" t="s">
        <v>79</v>
      </c>
      <c r="B7" s="327"/>
      <c r="C7" s="261">
        <v>1</v>
      </c>
      <c r="D7" s="261">
        <v>2</v>
      </c>
      <c r="E7" s="261">
        <v>3</v>
      </c>
      <c r="F7" s="261" t="s">
        <v>80</v>
      </c>
      <c r="G7" s="261">
        <v>5</v>
      </c>
      <c r="H7" s="261">
        <v>6</v>
      </c>
      <c r="I7" s="261">
        <v>7</v>
      </c>
      <c r="J7" s="261">
        <v>8</v>
      </c>
      <c r="K7" s="261">
        <v>9</v>
      </c>
      <c r="L7" s="261">
        <v>10</v>
      </c>
      <c r="M7" s="261">
        <v>11</v>
      </c>
      <c r="N7" s="261">
        <v>12</v>
      </c>
      <c r="O7" s="261" t="s">
        <v>86</v>
      </c>
      <c r="P7" s="261">
        <v>13</v>
      </c>
      <c r="Q7" s="261">
        <v>14</v>
      </c>
      <c r="R7" s="261">
        <v>15</v>
      </c>
      <c r="S7" s="261" t="s">
        <v>91</v>
      </c>
      <c r="T7" s="261" t="s">
        <v>92</v>
      </c>
      <c r="U7" s="261">
        <v>17</v>
      </c>
      <c r="V7" s="261">
        <v>18</v>
      </c>
      <c r="W7" s="261" t="s">
        <v>83</v>
      </c>
      <c r="X7" s="261">
        <v>20</v>
      </c>
      <c r="Y7" s="261">
        <v>21</v>
      </c>
      <c r="Z7" s="261" t="s">
        <v>94</v>
      </c>
      <c r="AA7" s="168">
        <v>23</v>
      </c>
      <c r="AB7" s="107" t="s">
        <v>95</v>
      </c>
      <c r="AC7" s="107" t="s">
        <v>96</v>
      </c>
      <c r="AD7" s="261" t="s">
        <v>210</v>
      </c>
      <c r="AE7" s="261">
        <v>25</v>
      </c>
      <c r="AF7" s="261">
        <v>26</v>
      </c>
      <c r="AG7" s="171" t="s">
        <v>97</v>
      </c>
      <c r="AH7" s="261">
        <v>28</v>
      </c>
      <c r="AI7" s="261" t="s">
        <v>98</v>
      </c>
      <c r="AJ7" s="261">
        <v>30</v>
      </c>
      <c r="AK7" s="261">
        <v>31</v>
      </c>
      <c r="AL7" s="261" t="s">
        <v>99</v>
      </c>
      <c r="AM7" s="261">
        <v>33</v>
      </c>
      <c r="AN7" s="261">
        <v>34</v>
      </c>
      <c r="AO7" s="261">
        <v>35</v>
      </c>
      <c r="AP7" s="261">
        <v>36</v>
      </c>
      <c r="AQ7" s="261" t="s">
        <v>108</v>
      </c>
      <c r="AR7" s="261">
        <v>38</v>
      </c>
      <c r="AS7" s="261" t="s">
        <v>109</v>
      </c>
      <c r="AT7" s="261">
        <v>40</v>
      </c>
      <c r="AU7" s="261" t="s">
        <v>110</v>
      </c>
      <c r="AV7" s="261">
        <v>42</v>
      </c>
      <c r="AW7" s="261" t="s">
        <v>100</v>
      </c>
      <c r="AX7" s="261">
        <v>44</v>
      </c>
      <c r="AY7" s="261">
        <v>45</v>
      </c>
      <c r="AZ7" s="261" t="s">
        <v>111</v>
      </c>
      <c r="BA7" s="261">
        <v>47</v>
      </c>
      <c r="BB7" s="261" t="s">
        <v>112</v>
      </c>
      <c r="BC7" s="261">
        <v>49</v>
      </c>
      <c r="BD7" s="261" t="s">
        <v>113</v>
      </c>
      <c r="BE7" s="261">
        <v>51</v>
      </c>
      <c r="BF7" s="261" t="s">
        <v>114</v>
      </c>
      <c r="BG7" s="261">
        <v>53</v>
      </c>
      <c r="BH7" s="261">
        <v>54</v>
      </c>
      <c r="BI7" s="261" t="s">
        <v>115</v>
      </c>
      <c r="BJ7" s="261">
        <v>56</v>
      </c>
      <c r="BK7" s="261">
        <v>57</v>
      </c>
      <c r="BL7" s="261">
        <v>58</v>
      </c>
      <c r="BM7" s="261" t="s">
        <v>116</v>
      </c>
      <c r="BN7" s="261">
        <v>60</v>
      </c>
      <c r="BO7" s="261">
        <v>61</v>
      </c>
      <c r="BP7" s="261" t="s">
        <v>117</v>
      </c>
      <c r="BQ7" s="261" t="s">
        <v>118</v>
      </c>
      <c r="BR7" s="261" t="s">
        <v>119</v>
      </c>
      <c r="BS7" s="110" t="s">
        <v>211</v>
      </c>
    </row>
    <row r="8" spans="1:72" s="69" customFormat="1" ht="48.6" customHeight="1" x14ac:dyDescent="0.25">
      <c r="A8" s="333"/>
      <c r="B8" s="333"/>
      <c r="C8" s="95" t="s">
        <v>78</v>
      </c>
      <c r="D8" s="96"/>
      <c r="E8" s="97">
        <v>13.496</v>
      </c>
      <c r="F8" s="96"/>
      <c r="G8" s="96"/>
      <c r="H8" s="97" t="s">
        <v>225</v>
      </c>
      <c r="I8" s="96"/>
      <c r="J8" s="97">
        <v>13.496</v>
      </c>
      <c r="K8" s="96"/>
      <c r="L8" s="97" t="s">
        <v>226</v>
      </c>
      <c r="M8" s="96"/>
      <c r="N8" s="97">
        <v>192.39599999999999</v>
      </c>
      <c r="O8" s="98"/>
      <c r="P8" s="98"/>
      <c r="Q8" s="97">
        <v>0.76900000000000002</v>
      </c>
      <c r="R8" s="97">
        <v>2.7410000000000001</v>
      </c>
      <c r="S8" s="96"/>
      <c r="T8" s="96"/>
      <c r="U8" s="96"/>
      <c r="V8" s="97">
        <v>199.86199999999999</v>
      </c>
      <c r="W8" s="96"/>
      <c r="X8" s="96"/>
      <c r="Y8" s="97">
        <v>27.488</v>
      </c>
      <c r="Z8" s="96"/>
      <c r="AA8" s="169">
        <v>1</v>
      </c>
      <c r="AB8" s="181"/>
      <c r="AC8" s="182">
        <v>0.75</v>
      </c>
      <c r="AD8" s="96"/>
      <c r="AE8" s="96"/>
      <c r="AF8" s="97">
        <v>0.32200000000000001</v>
      </c>
      <c r="AG8" s="172"/>
      <c r="AH8" s="97" t="s">
        <v>228</v>
      </c>
      <c r="AI8" s="96"/>
      <c r="AJ8" s="97" t="s">
        <v>229</v>
      </c>
      <c r="AK8" s="96"/>
      <c r="AL8" s="96"/>
      <c r="AM8" s="96"/>
      <c r="AN8" s="96"/>
      <c r="AO8" s="97" t="s">
        <v>230</v>
      </c>
      <c r="AP8" s="97">
        <v>0.1</v>
      </c>
      <c r="AQ8" s="96"/>
      <c r="AR8" s="97" t="s">
        <v>307</v>
      </c>
      <c r="AS8" s="96"/>
      <c r="AT8" s="97">
        <v>7.6E-3</v>
      </c>
      <c r="AU8" s="96"/>
      <c r="AV8" s="97" t="s">
        <v>236</v>
      </c>
      <c r="AW8" s="96"/>
      <c r="AX8" s="96"/>
      <c r="AY8" s="160">
        <v>1</v>
      </c>
      <c r="AZ8" s="96"/>
      <c r="BA8" s="97">
        <v>2E-3</v>
      </c>
      <c r="BB8" s="96"/>
      <c r="BC8" s="97" t="s">
        <v>232</v>
      </c>
      <c r="BD8" s="96"/>
      <c r="BE8" s="97" t="s">
        <v>233</v>
      </c>
      <c r="BF8" s="96"/>
      <c r="BG8" s="96"/>
      <c r="BH8" s="97" t="s">
        <v>301</v>
      </c>
      <c r="BI8" s="96"/>
      <c r="BJ8" s="97" t="s">
        <v>302</v>
      </c>
      <c r="BK8" s="96"/>
      <c r="BL8" s="99" t="s">
        <v>253</v>
      </c>
      <c r="BM8" s="96"/>
      <c r="BN8" s="96"/>
      <c r="BO8" s="99" t="s">
        <v>235</v>
      </c>
      <c r="BP8" s="96"/>
      <c r="BQ8" s="96"/>
      <c r="BR8" s="96"/>
      <c r="BS8" s="100" t="s">
        <v>26</v>
      </c>
    </row>
    <row r="9" spans="1:72" ht="15.6" x14ac:dyDescent="0.3">
      <c r="A9" s="65">
        <v>1</v>
      </c>
      <c r="B9" s="66" t="s">
        <v>196</v>
      </c>
      <c r="C9" s="71">
        <v>420444</v>
      </c>
      <c r="D9" s="123">
        <v>25464</v>
      </c>
      <c r="E9" s="124">
        <v>13.496</v>
      </c>
      <c r="F9" s="125">
        <v>343662.1</v>
      </c>
      <c r="G9" s="126">
        <v>53581</v>
      </c>
      <c r="H9" s="127">
        <v>6.9729999999999999</v>
      </c>
      <c r="I9" s="126">
        <v>1628</v>
      </c>
      <c r="J9" s="124">
        <v>13.496</v>
      </c>
      <c r="K9" s="141">
        <v>1574455.9550000001</v>
      </c>
      <c r="L9" s="128">
        <v>0.16</v>
      </c>
      <c r="M9" s="129">
        <v>7</v>
      </c>
      <c r="N9" s="124">
        <v>192.39599999999999</v>
      </c>
      <c r="O9" s="130">
        <v>1346.7719999999999</v>
      </c>
      <c r="P9" s="129">
        <v>13681</v>
      </c>
      <c r="Q9" s="132">
        <v>0.76900000000000002</v>
      </c>
      <c r="R9" s="132">
        <v>2.7410000000000001</v>
      </c>
      <c r="S9" s="130">
        <v>78703.41</v>
      </c>
      <c r="T9" s="125">
        <v>790849.6</v>
      </c>
      <c r="U9" s="133">
        <v>1076</v>
      </c>
      <c r="V9" s="127">
        <v>199.86199999999999</v>
      </c>
      <c r="W9" s="125">
        <v>215051.5</v>
      </c>
      <c r="X9" s="126">
        <v>5314</v>
      </c>
      <c r="Y9" s="127">
        <v>27.488</v>
      </c>
      <c r="Z9" s="125">
        <v>146071.20000000001</v>
      </c>
      <c r="AA9" s="127">
        <v>0.55700000000000005</v>
      </c>
      <c r="AB9" s="134"/>
      <c r="AC9" s="173"/>
      <c r="AD9" s="125">
        <v>234187.3</v>
      </c>
      <c r="AE9" s="175">
        <v>7920</v>
      </c>
      <c r="AF9" s="176">
        <v>0.32200000000000001</v>
      </c>
      <c r="AG9" s="125">
        <v>2550.1999999999998</v>
      </c>
      <c r="AH9" s="135">
        <v>1.0980000000000001</v>
      </c>
      <c r="AI9" s="125">
        <v>461647.5</v>
      </c>
      <c r="AJ9" s="136">
        <v>1.5800000000000002E-2</v>
      </c>
      <c r="AK9" s="127">
        <v>0.20699999999999999</v>
      </c>
      <c r="AL9" s="125">
        <v>93674.9</v>
      </c>
      <c r="AM9" s="126"/>
      <c r="AN9" s="126">
        <v>7709</v>
      </c>
      <c r="AO9" s="127">
        <v>29.132999999999999</v>
      </c>
      <c r="AP9" s="138">
        <v>0.1</v>
      </c>
      <c r="AQ9" s="125">
        <v>247044.92669999998</v>
      </c>
      <c r="AR9" s="137">
        <v>3.15E-3</v>
      </c>
      <c r="AS9" s="125">
        <v>1324.4</v>
      </c>
      <c r="AT9" s="137">
        <v>7.6E-3</v>
      </c>
      <c r="AU9" s="125">
        <v>3195.4</v>
      </c>
      <c r="AV9" s="136">
        <v>2.8E-3</v>
      </c>
      <c r="AW9" s="125">
        <v>1177.2</v>
      </c>
      <c r="AX9" s="126">
        <v>261</v>
      </c>
      <c r="AY9" s="138">
        <v>1</v>
      </c>
      <c r="AZ9" s="125">
        <v>261</v>
      </c>
      <c r="BA9" s="162">
        <v>2E-3</v>
      </c>
      <c r="BB9" s="125">
        <v>840.9</v>
      </c>
      <c r="BC9" s="139">
        <v>5.1700000000000003E-2</v>
      </c>
      <c r="BD9" s="125">
        <v>21737</v>
      </c>
      <c r="BE9" s="136">
        <v>1.5E-3</v>
      </c>
      <c r="BF9" s="125">
        <v>630.70000000000005</v>
      </c>
      <c r="BG9" s="129">
        <v>84</v>
      </c>
      <c r="BH9" s="135">
        <v>354.62400000000002</v>
      </c>
      <c r="BI9" s="125">
        <v>29788.416000000001</v>
      </c>
      <c r="BJ9" s="127">
        <v>5119.4059999999999</v>
      </c>
      <c r="BK9" s="142">
        <v>5119.4059999999999</v>
      </c>
      <c r="BL9" s="127">
        <v>3.0000000000000001E-3</v>
      </c>
      <c r="BM9" s="125">
        <v>1261.3</v>
      </c>
      <c r="BN9" s="257">
        <v>18045</v>
      </c>
      <c r="BO9" s="186">
        <v>16.3</v>
      </c>
      <c r="BP9" s="125">
        <v>294133.5</v>
      </c>
      <c r="BQ9" s="72">
        <v>2894208.4487000001</v>
      </c>
      <c r="BR9" s="73">
        <v>6.8836954474317631</v>
      </c>
      <c r="BS9" s="74">
        <v>0.99905999999999995</v>
      </c>
      <c r="BT9" s="67"/>
    </row>
    <row r="10" spans="1:72" ht="15.6" x14ac:dyDescent="0.3">
      <c r="A10" s="65">
        <v>2</v>
      </c>
      <c r="B10" s="66" t="s">
        <v>197</v>
      </c>
      <c r="C10" s="71">
        <v>69909</v>
      </c>
      <c r="D10" s="146">
        <v>3297</v>
      </c>
      <c r="E10" s="124">
        <v>13.496</v>
      </c>
      <c r="F10" s="125">
        <v>44496.3</v>
      </c>
      <c r="G10" s="126">
        <v>7350</v>
      </c>
      <c r="H10" s="127">
        <v>6.9729999999999999</v>
      </c>
      <c r="I10" s="126">
        <v>153</v>
      </c>
      <c r="J10" s="124">
        <v>13.496</v>
      </c>
      <c r="K10" s="141">
        <v>241579.041</v>
      </c>
      <c r="L10" s="128">
        <v>0.16</v>
      </c>
      <c r="M10" s="129">
        <v>5</v>
      </c>
      <c r="N10" s="124">
        <v>192.39599999999999</v>
      </c>
      <c r="O10" s="130">
        <v>961.9799999999999</v>
      </c>
      <c r="P10" s="129">
        <v>3530</v>
      </c>
      <c r="Q10" s="132">
        <v>0.76900000000000002</v>
      </c>
      <c r="R10" s="132">
        <v>2.7410000000000001</v>
      </c>
      <c r="S10" s="130">
        <v>15327.880000000001</v>
      </c>
      <c r="T10" s="125">
        <v>116789.6</v>
      </c>
      <c r="U10" s="133">
        <v>121.5</v>
      </c>
      <c r="V10" s="127">
        <v>199.86199999999999</v>
      </c>
      <c r="W10" s="125">
        <v>24283.200000000001</v>
      </c>
      <c r="X10" s="126">
        <v>670</v>
      </c>
      <c r="Y10" s="127">
        <v>27.488</v>
      </c>
      <c r="Z10" s="125">
        <v>18417</v>
      </c>
      <c r="AA10" s="127">
        <v>0.55700000000000005</v>
      </c>
      <c r="AB10" s="134"/>
      <c r="AC10" s="147"/>
      <c r="AD10" s="125">
        <v>38939.300000000003</v>
      </c>
      <c r="AE10" s="126">
        <v>570</v>
      </c>
      <c r="AF10" s="127">
        <v>0.32200000000000001</v>
      </c>
      <c r="AG10" s="125">
        <v>183.5</v>
      </c>
      <c r="AH10" s="135">
        <v>1.0980000000000001</v>
      </c>
      <c r="AI10" s="125">
        <v>76760.100000000006</v>
      </c>
      <c r="AJ10" s="136">
        <v>1.5800000000000002E-2</v>
      </c>
      <c r="AK10" s="127"/>
      <c r="AL10" s="125">
        <v>1104.5999999999999</v>
      </c>
      <c r="AM10" s="126">
        <v>2260</v>
      </c>
      <c r="AN10" s="126"/>
      <c r="AO10" s="127">
        <v>29.132999999999999</v>
      </c>
      <c r="AP10" s="138">
        <v>0.1</v>
      </c>
      <c r="AQ10" s="125">
        <v>65840.58</v>
      </c>
      <c r="AR10" s="137">
        <v>3.15E-3</v>
      </c>
      <c r="AS10" s="125">
        <v>220.2</v>
      </c>
      <c r="AT10" s="137">
        <v>7.6E-3</v>
      </c>
      <c r="AU10" s="125">
        <v>531.29999999999995</v>
      </c>
      <c r="AV10" s="136">
        <v>2.8E-3</v>
      </c>
      <c r="AW10" s="125">
        <v>195.7</v>
      </c>
      <c r="AX10" s="126">
        <v>57</v>
      </c>
      <c r="AY10" s="138">
        <v>1</v>
      </c>
      <c r="AZ10" s="125">
        <v>57</v>
      </c>
      <c r="BA10" s="162">
        <v>2E-3</v>
      </c>
      <c r="BB10" s="125">
        <v>139.80000000000001</v>
      </c>
      <c r="BC10" s="139">
        <v>5.1700000000000003E-2</v>
      </c>
      <c r="BD10" s="125">
        <v>3614.3</v>
      </c>
      <c r="BE10" s="136">
        <v>1.5E-3</v>
      </c>
      <c r="BF10" s="125">
        <v>104.9</v>
      </c>
      <c r="BG10" s="129">
        <v>14</v>
      </c>
      <c r="BH10" s="127">
        <v>428.774</v>
      </c>
      <c r="BI10" s="125">
        <v>6002.8360000000002</v>
      </c>
      <c r="BJ10" s="127">
        <v>4468.7340000000004</v>
      </c>
      <c r="BK10" s="142">
        <v>4468.7340000000004</v>
      </c>
      <c r="BL10" s="127">
        <v>3.0000000000000001E-3</v>
      </c>
      <c r="BM10" s="125">
        <v>209.7</v>
      </c>
      <c r="BN10" s="257">
        <v>2452.6</v>
      </c>
      <c r="BO10" s="186">
        <v>2.7</v>
      </c>
      <c r="BP10" s="125">
        <v>6622</v>
      </c>
      <c r="BQ10" s="72">
        <v>408980.65</v>
      </c>
      <c r="BR10" s="73">
        <v>5.8501859560285521</v>
      </c>
      <c r="BS10" s="74">
        <v>0.84906999999999999</v>
      </c>
      <c r="BT10" s="67"/>
    </row>
    <row r="11" spans="1:72" ht="15.6" x14ac:dyDescent="0.3">
      <c r="A11" s="65">
        <v>3</v>
      </c>
      <c r="B11" s="66" t="s">
        <v>169</v>
      </c>
      <c r="C11" s="71">
        <v>50493</v>
      </c>
      <c r="D11" s="146">
        <v>2021</v>
      </c>
      <c r="E11" s="124">
        <v>13.496</v>
      </c>
      <c r="F11" s="125">
        <v>27275.4</v>
      </c>
      <c r="G11" s="126">
        <v>5345</v>
      </c>
      <c r="H11" s="127">
        <v>6.9729999999999999</v>
      </c>
      <c r="I11" s="126">
        <v>170</v>
      </c>
      <c r="J11" s="124">
        <v>13.496</v>
      </c>
      <c r="K11" s="141">
        <v>209208.61600000001</v>
      </c>
      <c r="L11" s="128">
        <v>0.16</v>
      </c>
      <c r="M11" s="129">
        <v>10</v>
      </c>
      <c r="N11" s="124">
        <v>192.39599999999999</v>
      </c>
      <c r="O11" s="130">
        <v>1923.9599999999998</v>
      </c>
      <c r="P11" s="129">
        <v>2710</v>
      </c>
      <c r="Q11" s="132">
        <v>0.76900000000000002</v>
      </c>
      <c r="R11" s="132">
        <v>2.7410000000000001</v>
      </c>
      <c r="S11" s="130">
        <v>11538.415000000001</v>
      </c>
      <c r="T11" s="125">
        <v>92831.2</v>
      </c>
      <c r="U11" s="133">
        <v>176.75</v>
      </c>
      <c r="V11" s="127">
        <v>199.86199999999999</v>
      </c>
      <c r="W11" s="125">
        <v>35325.599999999999</v>
      </c>
      <c r="X11" s="126">
        <v>726</v>
      </c>
      <c r="Y11" s="127">
        <v>27.488</v>
      </c>
      <c r="Z11" s="125">
        <v>19956.3</v>
      </c>
      <c r="AA11" s="127">
        <v>0.55700000000000005</v>
      </c>
      <c r="AB11" s="134"/>
      <c r="AC11" s="147"/>
      <c r="AD11" s="125">
        <v>28124.6</v>
      </c>
      <c r="AE11" s="126">
        <v>835</v>
      </c>
      <c r="AF11" s="127">
        <v>0.32200000000000001</v>
      </c>
      <c r="AG11" s="125">
        <v>268.89999999999998</v>
      </c>
      <c r="AH11" s="135">
        <v>1.0980000000000001</v>
      </c>
      <c r="AI11" s="125">
        <v>55441.3</v>
      </c>
      <c r="AJ11" s="136">
        <v>1.5800000000000002E-2</v>
      </c>
      <c r="AK11" s="127">
        <v>0.124</v>
      </c>
      <c r="AL11" s="125">
        <v>7058.9</v>
      </c>
      <c r="AM11" s="126">
        <v>650</v>
      </c>
      <c r="AN11" s="126">
        <v>500</v>
      </c>
      <c r="AO11" s="127">
        <v>29.132999999999999</v>
      </c>
      <c r="AP11" s="138">
        <v>0.1</v>
      </c>
      <c r="AQ11" s="125">
        <v>34959.599999999999</v>
      </c>
      <c r="AR11" s="137">
        <v>3.15E-3</v>
      </c>
      <c r="AS11" s="125">
        <v>159.1</v>
      </c>
      <c r="AT11" s="137">
        <v>7.6E-3</v>
      </c>
      <c r="AU11" s="125">
        <v>383.7</v>
      </c>
      <c r="AV11" s="136">
        <v>2.8E-3</v>
      </c>
      <c r="AW11" s="125">
        <v>141.4</v>
      </c>
      <c r="AX11" s="126">
        <v>66</v>
      </c>
      <c r="AY11" s="138">
        <v>1</v>
      </c>
      <c r="AZ11" s="125">
        <v>66</v>
      </c>
      <c r="BA11" s="162">
        <v>2E-3</v>
      </c>
      <c r="BB11" s="125">
        <v>101</v>
      </c>
      <c r="BC11" s="139">
        <v>5.1700000000000003E-2</v>
      </c>
      <c r="BD11" s="125">
        <v>2610.5</v>
      </c>
      <c r="BE11" s="136">
        <v>1.5E-3</v>
      </c>
      <c r="BF11" s="125">
        <v>75.7</v>
      </c>
      <c r="BG11" s="129">
        <v>10</v>
      </c>
      <c r="BH11" s="127">
        <v>451.34100000000001</v>
      </c>
      <c r="BI11" s="125">
        <v>4513.41</v>
      </c>
      <c r="BJ11" s="127">
        <v>4468.7340000000004</v>
      </c>
      <c r="BK11" s="142">
        <v>4468.7340000000004</v>
      </c>
      <c r="BL11" s="127">
        <v>3.0000000000000001E-3</v>
      </c>
      <c r="BM11" s="125">
        <v>151.5</v>
      </c>
      <c r="BN11" s="257">
        <v>1428.4</v>
      </c>
      <c r="BO11" s="186">
        <v>5.4</v>
      </c>
      <c r="BP11" s="125">
        <v>7713.4</v>
      </c>
      <c r="BQ11" s="72">
        <v>321626.24400000001</v>
      </c>
      <c r="BR11" s="73">
        <v>6.3697194462598778</v>
      </c>
      <c r="BS11" s="74">
        <v>0.92447000000000001</v>
      </c>
      <c r="BT11" s="67"/>
    </row>
    <row r="12" spans="1:72" ht="15.6" x14ac:dyDescent="0.3">
      <c r="A12" s="65">
        <v>4</v>
      </c>
      <c r="B12" s="66" t="s">
        <v>170</v>
      </c>
      <c r="C12" s="71">
        <v>16368</v>
      </c>
      <c r="D12" s="146">
        <v>817</v>
      </c>
      <c r="E12" s="124">
        <v>13.496</v>
      </c>
      <c r="F12" s="125">
        <v>11026.2</v>
      </c>
      <c r="G12" s="126">
        <v>1859</v>
      </c>
      <c r="H12" s="127">
        <v>6.9729999999999999</v>
      </c>
      <c r="I12" s="126">
        <v>115</v>
      </c>
      <c r="J12" s="124">
        <v>13.496</v>
      </c>
      <c r="K12" s="141">
        <v>57995.065000000002</v>
      </c>
      <c r="L12" s="128">
        <v>0.16</v>
      </c>
      <c r="M12" s="129">
        <v>1</v>
      </c>
      <c r="N12" s="124">
        <v>192.39599999999999</v>
      </c>
      <c r="O12" s="130">
        <v>192.39599999999999</v>
      </c>
      <c r="P12" s="129">
        <v>707</v>
      </c>
      <c r="Q12" s="132">
        <v>0.76900000000000002</v>
      </c>
      <c r="R12" s="132">
        <v>2.7410000000000001</v>
      </c>
      <c r="S12" s="130">
        <v>3367.4580000000005</v>
      </c>
      <c r="T12" s="125">
        <v>29676.3</v>
      </c>
      <c r="U12" s="133">
        <v>33</v>
      </c>
      <c r="V12" s="127">
        <v>199.86199999999999</v>
      </c>
      <c r="W12" s="125">
        <v>6595.4</v>
      </c>
      <c r="X12" s="126">
        <v>498</v>
      </c>
      <c r="Y12" s="127">
        <v>27.488</v>
      </c>
      <c r="Z12" s="125">
        <v>13689</v>
      </c>
      <c r="AA12" s="127">
        <v>0.55700000000000005</v>
      </c>
      <c r="AB12" s="134"/>
      <c r="AC12" s="147"/>
      <c r="AD12" s="125">
        <v>9117</v>
      </c>
      <c r="AE12" s="126">
        <v>550</v>
      </c>
      <c r="AF12" s="127">
        <v>0.32200000000000001</v>
      </c>
      <c r="AG12" s="125">
        <v>177.1</v>
      </c>
      <c r="AH12" s="135">
        <v>1.0980000000000001</v>
      </c>
      <c r="AI12" s="125">
        <v>17972.099999999999</v>
      </c>
      <c r="AJ12" s="136">
        <v>1.5800000000000002E-2</v>
      </c>
      <c r="AK12" s="148"/>
      <c r="AL12" s="125">
        <v>258.60000000000002</v>
      </c>
      <c r="AM12" s="126">
        <v>0</v>
      </c>
      <c r="AN12" s="126">
        <v>500</v>
      </c>
      <c r="AO12" s="127">
        <v>29.132999999999999</v>
      </c>
      <c r="AP12" s="138">
        <v>0.1</v>
      </c>
      <c r="AQ12" s="125">
        <v>16023.15</v>
      </c>
      <c r="AR12" s="137">
        <v>3.15E-3</v>
      </c>
      <c r="AS12" s="125">
        <v>51.6</v>
      </c>
      <c r="AT12" s="137">
        <v>7.6E-3</v>
      </c>
      <c r="AU12" s="125">
        <v>124.4</v>
      </c>
      <c r="AV12" s="136">
        <v>2.8E-3</v>
      </c>
      <c r="AW12" s="125">
        <v>45.8</v>
      </c>
      <c r="AX12" s="126">
        <v>26</v>
      </c>
      <c r="AY12" s="138">
        <v>1</v>
      </c>
      <c r="AZ12" s="125">
        <v>26</v>
      </c>
      <c r="BA12" s="162">
        <v>2E-3</v>
      </c>
      <c r="BB12" s="125">
        <v>32.700000000000003</v>
      </c>
      <c r="BC12" s="139">
        <v>5.1700000000000003E-2</v>
      </c>
      <c r="BD12" s="125">
        <v>846.2</v>
      </c>
      <c r="BE12" s="136">
        <v>1.5E-3</v>
      </c>
      <c r="BF12" s="125">
        <v>24.6</v>
      </c>
      <c r="BG12" s="129">
        <v>5</v>
      </c>
      <c r="BH12" s="127">
        <v>566.32399999999996</v>
      </c>
      <c r="BI12" s="125">
        <v>2831.62</v>
      </c>
      <c r="BJ12" s="127">
        <v>3384.9879999999998</v>
      </c>
      <c r="BK12" s="142">
        <v>3384.9879999999998</v>
      </c>
      <c r="BL12" s="127">
        <v>3.0000000000000001E-3</v>
      </c>
      <c r="BM12" s="125">
        <v>49.1</v>
      </c>
      <c r="BN12" s="257"/>
      <c r="BO12" s="186"/>
      <c r="BP12" s="125">
        <v>0</v>
      </c>
      <c r="BQ12" s="72">
        <v>111951.85800000001</v>
      </c>
      <c r="BR12" s="73">
        <v>6.8396785190615841</v>
      </c>
      <c r="BS12" s="74">
        <v>0.99268000000000001</v>
      </c>
      <c r="BT12" s="67"/>
    </row>
    <row r="13" spans="1:72" s="12" customFormat="1" ht="15.6" x14ac:dyDescent="0.3">
      <c r="A13" s="65">
        <v>5</v>
      </c>
      <c r="B13" s="66" t="s">
        <v>198</v>
      </c>
      <c r="C13" s="71">
        <v>12759</v>
      </c>
      <c r="D13" s="146">
        <v>700</v>
      </c>
      <c r="E13" s="124">
        <v>13.496</v>
      </c>
      <c r="F13" s="125">
        <v>9447.2000000000007</v>
      </c>
      <c r="G13" s="126">
        <v>1520</v>
      </c>
      <c r="H13" s="127">
        <v>6.9729999999999999</v>
      </c>
      <c r="I13" s="126"/>
      <c r="J13" s="124">
        <v>13.496</v>
      </c>
      <c r="K13" s="141">
        <v>48418.472000000002</v>
      </c>
      <c r="L13" s="128">
        <v>0.16</v>
      </c>
      <c r="M13" s="129"/>
      <c r="N13" s="124">
        <v>192.39599999999999</v>
      </c>
      <c r="O13" s="130">
        <v>0</v>
      </c>
      <c r="P13" s="129">
        <v>350</v>
      </c>
      <c r="Q13" s="132">
        <v>0.76900000000000002</v>
      </c>
      <c r="R13" s="132">
        <v>2.7410000000000001</v>
      </c>
      <c r="S13" s="130">
        <v>2128.23</v>
      </c>
      <c r="T13" s="125">
        <v>22170</v>
      </c>
      <c r="U13" s="133">
        <v>37.5</v>
      </c>
      <c r="V13" s="127">
        <v>199.86199999999999</v>
      </c>
      <c r="W13" s="125">
        <v>7494.8</v>
      </c>
      <c r="X13" s="126">
        <v>440</v>
      </c>
      <c r="Y13" s="127">
        <v>27.488</v>
      </c>
      <c r="Z13" s="125">
        <v>12094.7</v>
      </c>
      <c r="AA13" s="127">
        <v>0.55700000000000005</v>
      </c>
      <c r="AB13" s="134"/>
      <c r="AC13" s="147"/>
      <c r="AD13" s="125">
        <v>7106.8</v>
      </c>
      <c r="AE13" s="126">
        <v>300</v>
      </c>
      <c r="AF13" s="127">
        <v>0.32200000000000001</v>
      </c>
      <c r="AG13" s="125">
        <v>96.6</v>
      </c>
      <c r="AH13" s="135">
        <v>1.0980000000000001</v>
      </c>
      <c r="AI13" s="125">
        <v>14009.4</v>
      </c>
      <c r="AJ13" s="136">
        <v>1.5800000000000002E-2</v>
      </c>
      <c r="AK13" s="127">
        <v>1.2969999999999999</v>
      </c>
      <c r="AL13" s="125">
        <v>16750</v>
      </c>
      <c r="AM13" s="126"/>
      <c r="AN13" s="126"/>
      <c r="AO13" s="127">
        <v>29.132999999999999</v>
      </c>
      <c r="AP13" s="138">
        <v>0.1</v>
      </c>
      <c r="AQ13" s="125">
        <v>0</v>
      </c>
      <c r="AR13" s="137">
        <v>3.15E-3</v>
      </c>
      <c r="AS13" s="125">
        <v>40.200000000000003</v>
      </c>
      <c r="AT13" s="137">
        <v>7.6E-3</v>
      </c>
      <c r="AU13" s="125">
        <v>97</v>
      </c>
      <c r="AV13" s="136">
        <v>2.8E-3</v>
      </c>
      <c r="AW13" s="125">
        <v>35.700000000000003</v>
      </c>
      <c r="AX13" s="126">
        <v>25</v>
      </c>
      <c r="AY13" s="138">
        <v>1</v>
      </c>
      <c r="AZ13" s="125">
        <v>25</v>
      </c>
      <c r="BA13" s="162">
        <v>2E-3</v>
      </c>
      <c r="BB13" s="125">
        <v>25.5</v>
      </c>
      <c r="BC13" s="139">
        <v>5.1700000000000003E-2</v>
      </c>
      <c r="BD13" s="125">
        <v>659.6</v>
      </c>
      <c r="BE13" s="136">
        <v>1.5E-3</v>
      </c>
      <c r="BF13" s="125">
        <v>19.100000000000001</v>
      </c>
      <c r="BG13" s="129">
        <v>5</v>
      </c>
      <c r="BH13" s="127">
        <v>566.32399999999996</v>
      </c>
      <c r="BI13" s="125">
        <v>2831.62</v>
      </c>
      <c r="BJ13" s="127">
        <v>3384.9879999999998</v>
      </c>
      <c r="BK13" s="142">
        <v>3384.9879999999998</v>
      </c>
      <c r="BL13" s="127">
        <v>3.0000000000000001E-3</v>
      </c>
      <c r="BM13" s="125">
        <v>38.299999999999997</v>
      </c>
      <c r="BN13" s="257"/>
      <c r="BO13" s="186"/>
      <c r="BP13" s="125">
        <v>0</v>
      </c>
      <c r="BQ13" s="72">
        <v>96326.508000000002</v>
      </c>
      <c r="BR13" s="73">
        <v>7.5496910416176819</v>
      </c>
      <c r="BS13" s="74">
        <v>1.09572</v>
      </c>
      <c r="BT13" s="67"/>
    </row>
    <row r="14" spans="1:72" s="12" customFormat="1" ht="15.6" x14ac:dyDescent="0.3">
      <c r="A14" s="65">
        <v>6</v>
      </c>
      <c r="B14" s="66" t="s">
        <v>171</v>
      </c>
      <c r="C14" s="71">
        <v>18973</v>
      </c>
      <c r="D14" s="146">
        <v>538</v>
      </c>
      <c r="E14" s="124">
        <v>13.496</v>
      </c>
      <c r="F14" s="125">
        <v>7260.8</v>
      </c>
      <c r="G14" s="126">
        <v>1799</v>
      </c>
      <c r="H14" s="127">
        <v>9.64</v>
      </c>
      <c r="I14" s="126">
        <v>49</v>
      </c>
      <c r="J14" s="124">
        <v>13.496</v>
      </c>
      <c r="K14" s="141">
        <v>86989.286999999997</v>
      </c>
      <c r="L14" s="128">
        <v>0.14000000000000001</v>
      </c>
      <c r="M14" s="129">
        <v>6</v>
      </c>
      <c r="N14" s="124">
        <v>192.39599999999999</v>
      </c>
      <c r="O14" s="130">
        <v>1154.376</v>
      </c>
      <c r="P14" s="129">
        <v>750</v>
      </c>
      <c r="Q14" s="132">
        <v>0.76900000000000002</v>
      </c>
      <c r="R14" s="132">
        <v>2.7410000000000001</v>
      </c>
      <c r="S14" s="130">
        <v>3439.181</v>
      </c>
      <c r="T14" s="125">
        <v>37296.199999999997</v>
      </c>
      <c r="U14" s="133">
        <v>105</v>
      </c>
      <c r="V14" s="127">
        <v>199.86199999999999</v>
      </c>
      <c r="W14" s="125">
        <v>20985.5</v>
      </c>
      <c r="X14" s="126">
        <v>140</v>
      </c>
      <c r="Y14" s="127">
        <v>27.488</v>
      </c>
      <c r="Z14" s="125">
        <v>3848.3</v>
      </c>
      <c r="AA14" s="127">
        <v>0.86899999999999999</v>
      </c>
      <c r="AB14" s="134">
        <v>10955</v>
      </c>
      <c r="AC14" s="147">
        <v>0.25</v>
      </c>
      <c r="AD14" s="125">
        <v>18541.599999999999</v>
      </c>
      <c r="AE14" s="126">
        <v>530</v>
      </c>
      <c r="AF14" s="127">
        <v>0.32200000000000001</v>
      </c>
      <c r="AG14" s="125">
        <v>170.7</v>
      </c>
      <c r="AH14" s="135">
        <v>1.538</v>
      </c>
      <c r="AI14" s="125">
        <v>29180.5</v>
      </c>
      <c r="AJ14" s="136">
        <v>4.7999999999999996E-3</v>
      </c>
      <c r="AK14" s="127"/>
      <c r="AL14" s="125">
        <v>91.1</v>
      </c>
      <c r="AM14" s="126">
        <v>237</v>
      </c>
      <c r="AN14" s="126"/>
      <c r="AO14" s="127">
        <v>23.927</v>
      </c>
      <c r="AP14" s="138">
        <v>0.1</v>
      </c>
      <c r="AQ14" s="125">
        <v>5670.6989999999996</v>
      </c>
      <c r="AR14" s="137">
        <v>1.65E-3</v>
      </c>
      <c r="AS14" s="125">
        <v>31.3</v>
      </c>
      <c r="AT14" s="137">
        <v>7.6E-3</v>
      </c>
      <c r="AU14" s="125">
        <v>144.19999999999999</v>
      </c>
      <c r="AV14" s="137">
        <v>2.639E-2</v>
      </c>
      <c r="AW14" s="125">
        <v>500.7</v>
      </c>
      <c r="AX14" s="126">
        <v>64</v>
      </c>
      <c r="AY14" s="138">
        <v>1</v>
      </c>
      <c r="AZ14" s="125">
        <v>64</v>
      </c>
      <c r="BA14" s="162">
        <v>2E-3</v>
      </c>
      <c r="BB14" s="125">
        <v>37.9</v>
      </c>
      <c r="BC14" s="139">
        <v>6.2799999999999995E-2</v>
      </c>
      <c r="BD14" s="125">
        <v>1191.5</v>
      </c>
      <c r="BE14" s="136">
        <v>2.7000000000000001E-3</v>
      </c>
      <c r="BF14" s="125">
        <v>51.2</v>
      </c>
      <c r="BG14" s="129">
        <v>5</v>
      </c>
      <c r="BH14" s="127">
        <v>566.32399999999996</v>
      </c>
      <c r="BI14" s="125">
        <v>2831.62</v>
      </c>
      <c r="BJ14" s="127">
        <v>3384.9879999999998</v>
      </c>
      <c r="BK14" s="142">
        <v>3384.9879999999998</v>
      </c>
      <c r="BL14" s="127">
        <v>2E-3</v>
      </c>
      <c r="BM14" s="125">
        <v>37.9</v>
      </c>
      <c r="BN14" s="257">
        <v>293.2</v>
      </c>
      <c r="BO14" s="186">
        <v>8.6999999999999993</v>
      </c>
      <c r="BP14" s="125">
        <v>2550.8000000000002</v>
      </c>
      <c r="BQ14" s="72">
        <v>133871.50699999995</v>
      </c>
      <c r="BR14" s="73">
        <v>7.0558955884678198</v>
      </c>
      <c r="BS14" s="74">
        <v>1.02406</v>
      </c>
      <c r="BT14" s="67"/>
    </row>
    <row r="15" spans="1:72" ht="15.6" x14ac:dyDescent="0.3">
      <c r="A15" s="65">
        <v>7</v>
      </c>
      <c r="B15" s="66" t="s">
        <v>172</v>
      </c>
      <c r="C15" s="71">
        <v>62883</v>
      </c>
      <c r="D15" s="146">
        <v>968</v>
      </c>
      <c r="E15" s="124">
        <v>13.496</v>
      </c>
      <c r="F15" s="125">
        <v>13064.1</v>
      </c>
      <c r="G15" s="126">
        <v>6282</v>
      </c>
      <c r="H15" s="127">
        <v>9.64</v>
      </c>
      <c r="I15" s="126">
        <v>1629</v>
      </c>
      <c r="J15" s="124">
        <v>13.496</v>
      </c>
      <c r="K15" s="141">
        <v>392969.61800000002</v>
      </c>
      <c r="L15" s="128">
        <v>0.14000000000000001</v>
      </c>
      <c r="M15" s="129">
        <v>16</v>
      </c>
      <c r="N15" s="124">
        <v>192.39599999999999</v>
      </c>
      <c r="O15" s="130">
        <v>3078.3359999999998</v>
      </c>
      <c r="P15" s="129">
        <v>1650</v>
      </c>
      <c r="Q15" s="132">
        <v>0.76900000000000002</v>
      </c>
      <c r="R15" s="132">
        <v>2.7410000000000001</v>
      </c>
      <c r="S15" s="130">
        <v>9353.5080000000016</v>
      </c>
      <c r="T15" s="125">
        <v>161547.1</v>
      </c>
      <c r="U15" s="133">
        <v>18.5</v>
      </c>
      <c r="V15" s="127">
        <v>199.86199999999999</v>
      </c>
      <c r="W15" s="125">
        <v>3697.4</v>
      </c>
      <c r="X15" s="126">
        <v>1060</v>
      </c>
      <c r="Y15" s="127">
        <v>27.488</v>
      </c>
      <c r="Z15" s="125">
        <v>29137.3</v>
      </c>
      <c r="AA15" s="127">
        <v>0.60099999999999998</v>
      </c>
      <c r="AB15" s="134"/>
      <c r="AC15" s="147"/>
      <c r="AD15" s="125">
        <v>37792.699999999997</v>
      </c>
      <c r="AE15" s="126">
        <v>1456</v>
      </c>
      <c r="AF15" s="127">
        <v>0.32200000000000001</v>
      </c>
      <c r="AG15" s="125">
        <v>468.8</v>
      </c>
      <c r="AH15" s="135">
        <v>1.538</v>
      </c>
      <c r="AI15" s="125">
        <v>96714.1</v>
      </c>
      <c r="AJ15" s="136">
        <v>4.7999999999999996E-3</v>
      </c>
      <c r="AK15" s="127">
        <v>0.24099999999999999</v>
      </c>
      <c r="AL15" s="125">
        <v>15456.6</v>
      </c>
      <c r="AM15" s="126">
        <v>364</v>
      </c>
      <c r="AN15" s="126">
        <v>425</v>
      </c>
      <c r="AO15" s="127">
        <v>23.927</v>
      </c>
      <c r="AP15" s="138">
        <v>0.1</v>
      </c>
      <c r="AQ15" s="125">
        <v>19895.300499999998</v>
      </c>
      <c r="AR15" s="137">
        <v>1.65E-3</v>
      </c>
      <c r="AS15" s="125">
        <v>103.8</v>
      </c>
      <c r="AT15" s="137">
        <v>7.6E-3</v>
      </c>
      <c r="AU15" s="125">
        <v>477.9</v>
      </c>
      <c r="AV15" s="137">
        <v>2.639E-2</v>
      </c>
      <c r="AW15" s="125">
        <v>1659.5</v>
      </c>
      <c r="AX15" s="126">
        <v>87</v>
      </c>
      <c r="AY15" s="138">
        <v>1</v>
      </c>
      <c r="AZ15" s="125">
        <v>87</v>
      </c>
      <c r="BA15" s="162">
        <v>2E-3</v>
      </c>
      <c r="BB15" s="125">
        <v>125.8</v>
      </c>
      <c r="BC15" s="139">
        <v>6.2799999999999995E-2</v>
      </c>
      <c r="BD15" s="125">
        <v>3949.1</v>
      </c>
      <c r="BE15" s="136">
        <v>2.7000000000000001E-3</v>
      </c>
      <c r="BF15" s="125">
        <v>169.8</v>
      </c>
      <c r="BG15" s="129">
        <v>13</v>
      </c>
      <c r="BH15" s="127">
        <v>451.34100000000001</v>
      </c>
      <c r="BI15" s="125">
        <v>5867.433</v>
      </c>
      <c r="BJ15" s="127">
        <v>3384.9879999999998</v>
      </c>
      <c r="BK15" s="142">
        <v>3384.9879999999998</v>
      </c>
      <c r="BL15" s="127">
        <v>2E-3</v>
      </c>
      <c r="BM15" s="125">
        <v>125.8</v>
      </c>
      <c r="BN15" s="257"/>
      <c r="BO15" s="186"/>
      <c r="BP15" s="125">
        <v>0</v>
      </c>
      <c r="BQ15" s="72">
        <v>393724.52149999997</v>
      </c>
      <c r="BR15" s="73">
        <v>6.2612235659876276</v>
      </c>
      <c r="BS15" s="74">
        <v>0.90871999999999997</v>
      </c>
      <c r="BT15" s="67"/>
    </row>
    <row r="16" spans="1:72" ht="15.6" x14ac:dyDescent="0.3">
      <c r="A16" s="65">
        <v>8</v>
      </c>
      <c r="B16" s="66" t="s">
        <v>173</v>
      </c>
      <c r="C16" s="71">
        <v>19727</v>
      </c>
      <c r="D16" s="146">
        <v>677</v>
      </c>
      <c r="E16" s="124">
        <v>13.496</v>
      </c>
      <c r="F16" s="125">
        <v>9136.7999999999993</v>
      </c>
      <c r="G16" s="126">
        <v>1649</v>
      </c>
      <c r="H16" s="127">
        <v>9.64</v>
      </c>
      <c r="I16" s="126">
        <v>58</v>
      </c>
      <c r="J16" s="124">
        <v>13.496</v>
      </c>
      <c r="K16" s="141">
        <v>92798.543000000005</v>
      </c>
      <c r="L16" s="128">
        <v>0.14000000000000001</v>
      </c>
      <c r="M16" s="129">
        <v>19</v>
      </c>
      <c r="N16" s="124">
        <v>192.39599999999999</v>
      </c>
      <c r="O16" s="130">
        <v>3655.5239999999999</v>
      </c>
      <c r="P16" s="129">
        <v>720</v>
      </c>
      <c r="Q16" s="132">
        <v>0.76900000000000002</v>
      </c>
      <c r="R16" s="132">
        <v>2.7410000000000001</v>
      </c>
      <c r="S16" s="130">
        <v>3241.6010000000001</v>
      </c>
      <c r="T16" s="125">
        <v>38903.1</v>
      </c>
      <c r="U16" s="133">
        <v>84.45</v>
      </c>
      <c r="V16" s="127">
        <v>199.86199999999999</v>
      </c>
      <c r="W16" s="125">
        <v>16878.3</v>
      </c>
      <c r="X16" s="126">
        <v>230</v>
      </c>
      <c r="Y16" s="127">
        <v>27.488</v>
      </c>
      <c r="Z16" s="125">
        <v>6322.2</v>
      </c>
      <c r="AA16" s="127">
        <v>0.86899999999999999</v>
      </c>
      <c r="AB16" s="134"/>
      <c r="AC16" s="147"/>
      <c r="AD16" s="125">
        <v>17142.8</v>
      </c>
      <c r="AE16" s="126">
        <v>625</v>
      </c>
      <c r="AF16" s="127">
        <v>0.32200000000000001</v>
      </c>
      <c r="AG16" s="125">
        <v>201.3</v>
      </c>
      <c r="AH16" s="135">
        <v>1.538</v>
      </c>
      <c r="AI16" s="125">
        <v>30340.1</v>
      </c>
      <c r="AJ16" s="136">
        <v>4.7999999999999996E-3</v>
      </c>
      <c r="AK16" s="127"/>
      <c r="AL16" s="125">
        <v>94.7</v>
      </c>
      <c r="AM16" s="126">
        <v>140</v>
      </c>
      <c r="AN16" s="126"/>
      <c r="AO16" s="127">
        <v>23.927</v>
      </c>
      <c r="AP16" s="138">
        <v>0.1</v>
      </c>
      <c r="AQ16" s="125">
        <v>3349.7799999999997</v>
      </c>
      <c r="AR16" s="137">
        <v>1.65E-3</v>
      </c>
      <c r="AS16" s="125">
        <v>32.5</v>
      </c>
      <c r="AT16" s="137">
        <v>7.6E-3</v>
      </c>
      <c r="AU16" s="125">
        <v>149.9</v>
      </c>
      <c r="AV16" s="137">
        <v>2.639E-2</v>
      </c>
      <c r="AW16" s="125">
        <v>520.6</v>
      </c>
      <c r="AX16" s="126">
        <v>58</v>
      </c>
      <c r="AY16" s="138">
        <v>1</v>
      </c>
      <c r="AZ16" s="125">
        <v>58</v>
      </c>
      <c r="BA16" s="162">
        <v>2E-3</v>
      </c>
      <c r="BB16" s="125">
        <v>39.5</v>
      </c>
      <c r="BC16" s="139">
        <v>6.2799999999999995E-2</v>
      </c>
      <c r="BD16" s="125">
        <v>1238.9000000000001</v>
      </c>
      <c r="BE16" s="136">
        <v>2.7000000000000001E-3</v>
      </c>
      <c r="BF16" s="125">
        <v>53.3</v>
      </c>
      <c r="BG16" s="129">
        <v>5</v>
      </c>
      <c r="BH16" s="127">
        <v>566.32399999999996</v>
      </c>
      <c r="BI16" s="125">
        <v>2831.62</v>
      </c>
      <c r="BJ16" s="127">
        <v>3384.9879999999998</v>
      </c>
      <c r="BK16" s="142">
        <v>3384.9879999999998</v>
      </c>
      <c r="BL16" s="127">
        <v>2E-3</v>
      </c>
      <c r="BM16" s="125">
        <v>39.5</v>
      </c>
      <c r="BN16" s="257"/>
      <c r="BO16" s="186"/>
      <c r="BP16" s="125">
        <v>0</v>
      </c>
      <c r="BQ16" s="72">
        <v>130717.88799999999</v>
      </c>
      <c r="BR16" s="73">
        <v>6.6263439955391084</v>
      </c>
      <c r="BS16" s="74">
        <v>0.96170999999999995</v>
      </c>
      <c r="BT16" s="67"/>
    </row>
    <row r="17" spans="1:72" ht="15.6" x14ac:dyDescent="0.3">
      <c r="A17" s="65">
        <v>9</v>
      </c>
      <c r="B17" s="66" t="s">
        <v>174</v>
      </c>
      <c r="C17" s="71">
        <v>10249</v>
      </c>
      <c r="D17" s="150">
        <v>260</v>
      </c>
      <c r="E17" s="124">
        <v>13.496</v>
      </c>
      <c r="F17" s="125">
        <v>3509</v>
      </c>
      <c r="G17" s="126">
        <v>879</v>
      </c>
      <c r="H17" s="127">
        <v>9.64</v>
      </c>
      <c r="I17" s="126"/>
      <c r="J17" s="124">
        <v>13.496</v>
      </c>
      <c r="K17" s="141">
        <v>63409.114000000001</v>
      </c>
      <c r="L17" s="128">
        <v>0.14000000000000001</v>
      </c>
      <c r="M17" s="129">
        <v>6</v>
      </c>
      <c r="N17" s="124">
        <v>192.39599999999999</v>
      </c>
      <c r="O17" s="130">
        <v>1154.376</v>
      </c>
      <c r="P17" s="129">
        <v>568</v>
      </c>
      <c r="Q17" s="132">
        <v>0.76900000000000002</v>
      </c>
      <c r="R17" s="132">
        <v>2.7410000000000001</v>
      </c>
      <c r="S17" s="130">
        <v>2232.8389999999999</v>
      </c>
      <c r="T17" s="125">
        <v>21924.3</v>
      </c>
      <c r="U17" s="133">
        <v>25</v>
      </c>
      <c r="V17" s="127">
        <v>199.86199999999999</v>
      </c>
      <c r="W17" s="125">
        <v>4996.6000000000004</v>
      </c>
      <c r="X17" s="126">
        <v>34</v>
      </c>
      <c r="Y17" s="127">
        <v>27.488</v>
      </c>
      <c r="Z17" s="125">
        <v>934.6</v>
      </c>
      <c r="AA17" s="127">
        <v>0.86899999999999999</v>
      </c>
      <c r="AB17" s="134">
        <v>3302</v>
      </c>
      <c r="AC17" s="147">
        <v>0.46899999999999997</v>
      </c>
      <c r="AD17" s="125">
        <v>10067.9</v>
      </c>
      <c r="AE17" s="126">
        <v>360</v>
      </c>
      <c r="AF17" s="127">
        <v>0.32200000000000001</v>
      </c>
      <c r="AG17" s="125">
        <v>115.9</v>
      </c>
      <c r="AH17" s="135">
        <v>1.538</v>
      </c>
      <c r="AI17" s="125">
        <v>15763</v>
      </c>
      <c r="AJ17" s="136">
        <v>4.7999999999999996E-3</v>
      </c>
      <c r="AK17" s="148"/>
      <c r="AL17" s="125">
        <v>49.2</v>
      </c>
      <c r="AM17" s="126"/>
      <c r="AN17" s="126"/>
      <c r="AO17" s="127">
        <v>23.927</v>
      </c>
      <c r="AP17" s="138">
        <v>0.1</v>
      </c>
      <c r="AQ17" s="125">
        <v>0</v>
      </c>
      <c r="AR17" s="137">
        <v>1.65E-3</v>
      </c>
      <c r="AS17" s="125">
        <v>16.899999999999999</v>
      </c>
      <c r="AT17" s="137">
        <v>7.6E-3</v>
      </c>
      <c r="AU17" s="125">
        <v>77.900000000000006</v>
      </c>
      <c r="AV17" s="137">
        <v>2.639E-2</v>
      </c>
      <c r="AW17" s="125">
        <v>270.5</v>
      </c>
      <c r="AX17" s="126">
        <v>39</v>
      </c>
      <c r="AY17" s="138">
        <v>1</v>
      </c>
      <c r="AZ17" s="125">
        <v>39</v>
      </c>
      <c r="BA17" s="162">
        <v>2E-3</v>
      </c>
      <c r="BB17" s="125">
        <v>20.5</v>
      </c>
      <c r="BC17" s="139">
        <v>6.2799999999999995E-2</v>
      </c>
      <c r="BD17" s="125">
        <v>643.6</v>
      </c>
      <c r="BE17" s="136">
        <v>2.7000000000000001E-3</v>
      </c>
      <c r="BF17" s="125">
        <v>27.7</v>
      </c>
      <c r="BG17" s="129">
        <v>5</v>
      </c>
      <c r="BH17" s="127">
        <v>566.32399999999996</v>
      </c>
      <c r="BI17" s="125">
        <v>2831.62</v>
      </c>
      <c r="BJ17" s="127">
        <v>3384.9879999999998</v>
      </c>
      <c r="BK17" s="142">
        <v>3384.9879999999998</v>
      </c>
      <c r="BL17" s="127">
        <v>2E-3</v>
      </c>
      <c r="BM17" s="125">
        <v>20.5</v>
      </c>
      <c r="BN17" s="257">
        <v>315.8</v>
      </c>
      <c r="BO17" s="186">
        <v>8.6999999999999993</v>
      </c>
      <c r="BP17" s="125">
        <v>2747.5</v>
      </c>
      <c r="BQ17" s="72">
        <v>67441.207999999999</v>
      </c>
      <c r="BR17" s="73">
        <v>6.5802720265391743</v>
      </c>
      <c r="BS17" s="74">
        <v>0.95503000000000005</v>
      </c>
      <c r="BT17" s="67"/>
    </row>
    <row r="18" spans="1:72" s="217" customFormat="1" ht="15.6" x14ac:dyDescent="0.3">
      <c r="A18" s="193">
        <v>10</v>
      </c>
      <c r="B18" s="194" t="s">
        <v>175</v>
      </c>
      <c r="C18" s="195">
        <v>16795</v>
      </c>
      <c r="D18" s="150">
        <v>465</v>
      </c>
      <c r="E18" s="197">
        <v>13.496</v>
      </c>
      <c r="F18" s="198">
        <v>6275.6</v>
      </c>
      <c r="G18" s="129">
        <v>1606</v>
      </c>
      <c r="H18" s="135">
        <v>9.64</v>
      </c>
      <c r="I18" s="129">
        <v>232</v>
      </c>
      <c r="J18" s="197">
        <v>13.496</v>
      </c>
      <c r="K18" s="141">
        <v>85052.482999999993</v>
      </c>
      <c r="L18" s="128">
        <v>0.14000000000000001</v>
      </c>
      <c r="M18" s="129">
        <v>10</v>
      </c>
      <c r="N18" s="197">
        <v>192.39599999999999</v>
      </c>
      <c r="O18" s="200">
        <v>1923.9599999999998</v>
      </c>
      <c r="P18" s="129">
        <v>487</v>
      </c>
      <c r="Q18" s="202">
        <v>0.76900000000000002</v>
      </c>
      <c r="R18" s="202">
        <v>2.7410000000000001</v>
      </c>
      <c r="S18" s="200">
        <v>2569.8810000000003</v>
      </c>
      <c r="T18" s="198">
        <v>37619.9</v>
      </c>
      <c r="U18" s="203">
        <v>67</v>
      </c>
      <c r="V18" s="135">
        <v>199.86199999999999</v>
      </c>
      <c r="W18" s="198">
        <v>13390.8</v>
      </c>
      <c r="X18" s="129">
        <v>382</v>
      </c>
      <c r="Y18" s="135">
        <v>27.488</v>
      </c>
      <c r="Z18" s="198">
        <v>10500.4</v>
      </c>
      <c r="AA18" s="135">
        <v>0.86899999999999999</v>
      </c>
      <c r="AB18" s="204">
        <v>8369</v>
      </c>
      <c r="AC18" s="147">
        <v>0.35</v>
      </c>
      <c r="AD18" s="198">
        <v>16791.7</v>
      </c>
      <c r="AE18" s="129">
        <v>650</v>
      </c>
      <c r="AF18" s="135">
        <v>0.32200000000000001</v>
      </c>
      <c r="AG18" s="198">
        <v>209.3</v>
      </c>
      <c r="AH18" s="135">
        <v>1.538</v>
      </c>
      <c r="AI18" s="198">
        <v>25830.7</v>
      </c>
      <c r="AJ18" s="136">
        <v>4.7999999999999996E-3</v>
      </c>
      <c r="AK18" s="135"/>
      <c r="AL18" s="198">
        <v>80.599999999999994</v>
      </c>
      <c r="AM18" s="129"/>
      <c r="AN18" s="129">
        <v>250</v>
      </c>
      <c r="AO18" s="127">
        <v>23.927</v>
      </c>
      <c r="AP18" s="141">
        <v>0.1</v>
      </c>
      <c r="AQ18" s="198">
        <v>6579.9250000000002</v>
      </c>
      <c r="AR18" s="137">
        <v>1.65E-3</v>
      </c>
      <c r="AS18" s="198">
        <v>27.7</v>
      </c>
      <c r="AT18" s="209">
        <v>7.6E-3</v>
      </c>
      <c r="AU18" s="198">
        <v>127.6</v>
      </c>
      <c r="AV18" s="137">
        <v>2.639E-2</v>
      </c>
      <c r="AW18" s="198">
        <v>443.2</v>
      </c>
      <c r="AX18" s="129">
        <v>40</v>
      </c>
      <c r="AY18" s="141">
        <v>1</v>
      </c>
      <c r="AZ18" s="198">
        <v>40</v>
      </c>
      <c r="BA18" s="210">
        <v>2E-3</v>
      </c>
      <c r="BB18" s="198">
        <v>33.6</v>
      </c>
      <c r="BC18" s="139">
        <v>6.2799999999999995E-2</v>
      </c>
      <c r="BD18" s="198">
        <v>1054.7</v>
      </c>
      <c r="BE18" s="136">
        <v>2.7000000000000001E-3</v>
      </c>
      <c r="BF18" s="198">
        <v>45.3</v>
      </c>
      <c r="BG18" s="129">
        <v>5</v>
      </c>
      <c r="BH18" s="127">
        <v>566.32399999999996</v>
      </c>
      <c r="BI18" s="198">
        <v>2831.62</v>
      </c>
      <c r="BJ18" s="127">
        <v>3384.9879999999998</v>
      </c>
      <c r="BK18" s="212">
        <v>3384.9879999999998</v>
      </c>
      <c r="BL18" s="135">
        <v>2E-3</v>
      </c>
      <c r="BM18" s="198">
        <v>33.6</v>
      </c>
      <c r="BN18" s="257">
        <v>166.4</v>
      </c>
      <c r="BO18" s="186">
        <v>8.6999999999999993</v>
      </c>
      <c r="BP18" s="198">
        <v>1447.7</v>
      </c>
      <c r="BQ18" s="213">
        <v>126748.933</v>
      </c>
      <c r="BR18" s="214">
        <v>7.5468254242334032</v>
      </c>
      <c r="BS18" s="215">
        <v>1.09531</v>
      </c>
      <c r="BT18" s="216"/>
    </row>
    <row r="19" spans="1:72" s="217" customFormat="1" ht="15.6" x14ac:dyDescent="0.3">
      <c r="A19" s="193">
        <v>11</v>
      </c>
      <c r="B19" s="194" t="s">
        <v>176</v>
      </c>
      <c r="C19" s="195">
        <v>57414</v>
      </c>
      <c r="D19" s="150">
        <v>2529</v>
      </c>
      <c r="E19" s="197">
        <v>13.496</v>
      </c>
      <c r="F19" s="198">
        <v>34131.4</v>
      </c>
      <c r="G19" s="129">
        <v>6311</v>
      </c>
      <c r="H19" s="135">
        <v>9.64</v>
      </c>
      <c r="I19" s="129">
        <v>85</v>
      </c>
      <c r="J19" s="197">
        <v>13.496</v>
      </c>
      <c r="K19" s="141">
        <v>221370.31200000001</v>
      </c>
      <c r="L19" s="128">
        <v>0.14000000000000001</v>
      </c>
      <c r="M19" s="129">
        <v>7</v>
      </c>
      <c r="N19" s="197">
        <v>192.39599999999999</v>
      </c>
      <c r="O19" s="200">
        <v>1346.7719999999999</v>
      </c>
      <c r="P19" s="129">
        <v>2596</v>
      </c>
      <c r="Q19" s="202">
        <v>0.76900000000000002</v>
      </c>
      <c r="R19" s="202">
        <v>2.7410000000000001</v>
      </c>
      <c r="S19" s="200">
        <v>11968.795000000002</v>
      </c>
      <c r="T19" s="198">
        <v>114970.5</v>
      </c>
      <c r="U19" s="203">
        <v>199</v>
      </c>
      <c r="V19" s="135">
        <v>199.86199999999999</v>
      </c>
      <c r="W19" s="198">
        <v>39772.5</v>
      </c>
      <c r="X19" s="129">
        <v>1201</v>
      </c>
      <c r="Y19" s="135">
        <v>27.488</v>
      </c>
      <c r="Z19" s="198">
        <v>33013.1</v>
      </c>
      <c r="AA19" s="135">
        <v>0.60099999999999998</v>
      </c>
      <c r="AB19" s="204">
        <v>26400</v>
      </c>
      <c r="AC19" s="218">
        <v>0.25</v>
      </c>
      <c r="AD19" s="198">
        <v>39455.800000000003</v>
      </c>
      <c r="AE19" s="129">
        <v>2100</v>
      </c>
      <c r="AF19" s="135">
        <v>0.32200000000000001</v>
      </c>
      <c r="AG19" s="198">
        <v>676.2</v>
      </c>
      <c r="AH19" s="135">
        <v>1.538</v>
      </c>
      <c r="AI19" s="198">
        <v>88302.7</v>
      </c>
      <c r="AJ19" s="136">
        <v>4.7999999999999996E-3</v>
      </c>
      <c r="AK19" s="135">
        <v>0.35399999999999998</v>
      </c>
      <c r="AL19" s="198">
        <v>20600.099999999999</v>
      </c>
      <c r="AM19" s="129">
        <v>663</v>
      </c>
      <c r="AN19" s="129">
        <v>305</v>
      </c>
      <c r="AO19" s="127">
        <v>23.927</v>
      </c>
      <c r="AP19" s="141">
        <v>0.1</v>
      </c>
      <c r="AQ19" s="198">
        <v>23891.109499999999</v>
      </c>
      <c r="AR19" s="137">
        <v>1.65E-3</v>
      </c>
      <c r="AS19" s="198">
        <v>94.7</v>
      </c>
      <c r="AT19" s="209">
        <v>7.6E-3</v>
      </c>
      <c r="AU19" s="198">
        <v>436.3</v>
      </c>
      <c r="AV19" s="137">
        <v>2.639E-2</v>
      </c>
      <c r="AW19" s="198">
        <v>1515.2</v>
      </c>
      <c r="AX19" s="129">
        <v>78</v>
      </c>
      <c r="AY19" s="141">
        <v>1</v>
      </c>
      <c r="AZ19" s="198">
        <v>78</v>
      </c>
      <c r="BA19" s="210">
        <v>2E-3</v>
      </c>
      <c r="BB19" s="198">
        <v>114.8</v>
      </c>
      <c r="BC19" s="139">
        <v>6.2799999999999995E-2</v>
      </c>
      <c r="BD19" s="198">
        <v>3605.6</v>
      </c>
      <c r="BE19" s="136">
        <v>2.7000000000000001E-3</v>
      </c>
      <c r="BF19" s="198">
        <v>155</v>
      </c>
      <c r="BG19" s="129">
        <v>11</v>
      </c>
      <c r="BH19" s="127">
        <v>451.34100000000001</v>
      </c>
      <c r="BI19" s="198">
        <v>4964.7510000000002</v>
      </c>
      <c r="BJ19" s="127">
        <v>3384.9879999999998</v>
      </c>
      <c r="BK19" s="212">
        <v>3384.9879999999998</v>
      </c>
      <c r="BL19" s="135">
        <v>2E-3</v>
      </c>
      <c r="BM19" s="198">
        <v>114.8</v>
      </c>
      <c r="BN19" s="257">
        <v>420.3</v>
      </c>
      <c r="BO19" s="186">
        <v>8.6999999999999993</v>
      </c>
      <c r="BP19" s="198">
        <v>3656.6</v>
      </c>
      <c r="BQ19" s="213">
        <v>412934.14849999995</v>
      </c>
      <c r="BR19" s="214">
        <v>7.1922205124185732</v>
      </c>
      <c r="BS19" s="215">
        <v>1.0438400000000001</v>
      </c>
      <c r="BT19" s="216"/>
    </row>
    <row r="20" spans="1:72" s="217" customFormat="1" ht="15.6" x14ac:dyDescent="0.3">
      <c r="A20" s="193">
        <v>12</v>
      </c>
      <c r="B20" s="194" t="s">
        <v>177</v>
      </c>
      <c r="C20" s="195">
        <v>6785</v>
      </c>
      <c r="D20" s="150">
        <v>110</v>
      </c>
      <c r="E20" s="197">
        <v>13.496</v>
      </c>
      <c r="F20" s="198">
        <v>1484.6</v>
      </c>
      <c r="G20" s="129">
        <v>533</v>
      </c>
      <c r="H20" s="135">
        <v>9.64</v>
      </c>
      <c r="I20" s="129">
        <v>78</v>
      </c>
      <c r="J20" s="197">
        <v>13.496</v>
      </c>
      <c r="K20" s="141">
        <v>47527.828999999998</v>
      </c>
      <c r="L20" s="128">
        <v>0.14000000000000001</v>
      </c>
      <c r="M20" s="129">
        <v>5</v>
      </c>
      <c r="N20" s="197">
        <v>192.39599999999999</v>
      </c>
      <c r="O20" s="200">
        <v>961.9799999999999</v>
      </c>
      <c r="P20" s="129">
        <v>220</v>
      </c>
      <c r="Q20" s="202">
        <v>0.76900000000000002</v>
      </c>
      <c r="R20" s="202">
        <v>2.7410000000000001</v>
      </c>
      <c r="S20" s="200">
        <v>1012.8969999999999</v>
      </c>
      <c r="T20" s="198">
        <v>15686.3</v>
      </c>
      <c r="U20" s="203">
        <v>41.5</v>
      </c>
      <c r="V20" s="135">
        <v>199.86199999999999</v>
      </c>
      <c r="W20" s="198">
        <v>8294.2999999999993</v>
      </c>
      <c r="X20" s="129">
        <v>76</v>
      </c>
      <c r="Y20" s="135">
        <v>27.488</v>
      </c>
      <c r="Z20" s="198">
        <v>2089.1</v>
      </c>
      <c r="AA20" s="135">
        <v>1.171</v>
      </c>
      <c r="AB20" s="204">
        <v>4297</v>
      </c>
      <c r="AC20" s="147">
        <v>0.46899999999999997</v>
      </c>
      <c r="AD20" s="198">
        <v>9456.7000000000007</v>
      </c>
      <c r="AE20" s="129">
        <v>200</v>
      </c>
      <c r="AF20" s="135">
        <v>0.32200000000000001</v>
      </c>
      <c r="AG20" s="198">
        <v>64.400000000000006</v>
      </c>
      <c r="AH20" s="135">
        <v>1.538</v>
      </c>
      <c r="AI20" s="198">
        <v>10435.299999999999</v>
      </c>
      <c r="AJ20" s="136">
        <v>4.7999999999999996E-3</v>
      </c>
      <c r="AK20" s="219"/>
      <c r="AL20" s="198">
        <v>32.6</v>
      </c>
      <c r="AM20" s="129">
        <v>101</v>
      </c>
      <c r="AN20" s="129"/>
      <c r="AO20" s="127">
        <v>23.927</v>
      </c>
      <c r="AP20" s="141">
        <v>0.1</v>
      </c>
      <c r="AQ20" s="198">
        <v>2416.627</v>
      </c>
      <c r="AR20" s="137">
        <v>1.65E-3</v>
      </c>
      <c r="AS20" s="198">
        <v>11.2</v>
      </c>
      <c r="AT20" s="209">
        <v>7.6E-3</v>
      </c>
      <c r="AU20" s="198">
        <v>51.6</v>
      </c>
      <c r="AV20" s="137">
        <v>2.639E-2</v>
      </c>
      <c r="AW20" s="198">
        <v>179.1</v>
      </c>
      <c r="AX20" s="129">
        <v>30</v>
      </c>
      <c r="AY20" s="141">
        <v>1</v>
      </c>
      <c r="AZ20" s="198">
        <v>30</v>
      </c>
      <c r="BA20" s="210">
        <v>2E-3</v>
      </c>
      <c r="BB20" s="198">
        <v>13.6</v>
      </c>
      <c r="BC20" s="139">
        <v>6.2799999999999995E-2</v>
      </c>
      <c r="BD20" s="198">
        <v>426.1</v>
      </c>
      <c r="BE20" s="136">
        <v>2.7000000000000001E-3</v>
      </c>
      <c r="BF20" s="198">
        <v>18.3</v>
      </c>
      <c r="BG20" s="129">
        <v>5</v>
      </c>
      <c r="BH20" s="127">
        <v>566.32399999999996</v>
      </c>
      <c r="BI20" s="198">
        <v>2831.62</v>
      </c>
      <c r="BJ20" s="127">
        <v>3384.9879999999998</v>
      </c>
      <c r="BK20" s="212">
        <v>3384.9879999999998</v>
      </c>
      <c r="BL20" s="135">
        <v>2E-3</v>
      </c>
      <c r="BM20" s="198">
        <v>13.6</v>
      </c>
      <c r="BN20" s="257">
        <v>39</v>
      </c>
      <c r="BO20" s="186">
        <v>8.6999999999999993</v>
      </c>
      <c r="BP20" s="198">
        <v>339.3</v>
      </c>
      <c r="BQ20" s="213">
        <v>57259.334999999992</v>
      </c>
      <c r="BR20" s="214">
        <v>8.4391061164333081</v>
      </c>
      <c r="BS20" s="215">
        <v>1.22481</v>
      </c>
      <c r="BT20" s="216"/>
    </row>
    <row r="21" spans="1:72" s="217" customFormat="1" ht="15.6" x14ac:dyDescent="0.3">
      <c r="A21" s="193">
        <v>13</v>
      </c>
      <c r="B21" s="194" t="s">
        <v>212</v>
      </c>
      <c r="C21" s="195">
        <v>33350</v>
      </c>
      <c r="D21" s="150">
        <v>1150</v>
      </c>
      <c r="E21" s="197">
        <v>13.496</v>
      </c>
      <c r="F21" s="198">
        <v>15520.4</v>
      </c>
      <c r="G21" s="129">
        <v>3329</v>
      </c>
      <c r="H21" s="135">
        <v>9.64</v>
      </c>
      <c r="I21" s="129">
        <v>205</v>
      </c>
      <c r="J21" s="197">
        <v>13.496</v>
      </c>
      <c r="K21" s="141">
        <v>141837.56400000001</v>
      </c>
      <c r="L21" s="128">
        <v>0.16</v>
      </c>
      <c r="M21" s="129">
        <v>7</v>
      </c>
      <c r="N21" s="197">
        <v>192.39599999999999</v>
      </c>
      <c r="O21" s="200">
        <v>1346.7719999999999</v>
      </c>
      <c r="P21" s="129">
        <v>1210</v>
      </c>
      <c r="Q21" s="202">
        <v>0.76900000000000002</v>
      </c>
      <c r="R21" s="202">
        <v>2.7410000000000001</v>
      </c>
      <c r="S21" s="200">
        <v>5876.6110000000008</v>
      </c>
      <c r="T21" s="198">
        <v>70353</v>
      </c>
      <c r="U21" s="203">
        <v>54.15</v>
      </c>
      <c r="V21" s="135">
        <v>199.86199999999999</v>
      </c>
      <c r="W21" s="198">
        <v>10822.5</v>
      </c>
      <c r="X21" s="129">
        <v>176</v>
      </c>
      <c r="Y21" s="135">
        <v>27.488</v>
      </c>
      <c r="Z21" s="198">
        <v>4837.8999999999996</v>
      </c>
      <c r="AA21" s="135">
        <v>0.55700000000000005</v>
      </c>
      <c r="AB21" s="204"/>
      <c r="AC21" s="218"/>
      <c r="AD21" s="198">
        <v>18576</v>
      </c>
      <c r="AE21" s="129">
        <v>1200</v>
      </c>
      <c r="AF21" s="135">
        <v>0.32200000000000001</v>
      </c>
      <c r="AG21" s="198">
        <v>386.4</v>
      </c>
      <c r="AH21" s="135">
        <v>1.538</v>
      </c>
      <c r="AI21" s="198">
        <v>51292.3</v>
      </c>
      <c r="AJ21" s="136">
        <v>1.5800000000000002E-2</v>
      </c>
      <c r="AK21" s="135">
        <v>0.39900000000000002</v>
      </c>
      <c r="AL21" s="198">
        <v>13833.6</v>
      </c>
      <c r="AM21" s="129">
        <v>365</v>
      </c>
      <c r="AN21" s="129"/>
      <c r="AO21" s="127">
        <v>29.132999999999999</v>
      </c>
      <c r="AP21" s="141">
        <v>0.1</v>
      </c>
      <c r="AQ21" s="198">
        <v>10633.545</v>
      </c>
      <c r="AR21" s="137">
        <v>3.15E-3</v>
      </c>
      <c r="AS21" s="198">
        <v>105.1</v>
      </c>
      <c r="AT21" s="209">
        <v>7.6E-3</v>
      </c>
      <c r="AU21" s="198">
        <v>253.5</v>
      </c>
      <c r="AV21" s="137">
        <v>2.639E-2</v>
      </c>
      <c r="AW21" s="198">
        <v>880.1</v>
      </c>
      <c r="AX21" s="129">
        <v>58</v>
      </c>
      <c r="AY21" s="141">
        <v>1</v>
      </c>
      <c r="AZ21" s="198">
        <v>58</v>
      </c>
      <c r="BA21" s="210">
        <v>2E-3</v>
      </c>
      <c r="BB21" s="198">
        <v>66.7</v>
      </c>
      <c r="BC21" s="139">
        <v>5.1700000000000003E-2</v>
      </c>
      <c r="BD21" s="198">
        <v>1724.2</v>
      </c>
      <c r="BE21" s="136">
        <v>1.5E-3</v>
      </c>
      <c r="BF21" s="198">
        <v>50</v>
      </c>
      <c r="BG21" s="129">
        <v>7</v>
      </c>
      <c r="BH21" s="135">
        <v>498.62299999999999</v>
      </c>
      <c r="BI21" s="198">
        <v>3490.3609999999999</v>
      </c>
      <c r="BJ21" s="127">
        <v>3384.9879999999998</v>
      </c>
      <c r="BK21" s="212">
        <v>3384.9879999999998</v>
      </c>
      <c r="BL21" s="135">
        <v>3.0000000000000001E-3</v>
      </c>
      <c r="BM21" s="198">
        <v>100.1</v>
      </c>
      <c r="BN21" s="257">
        <v>563.29999999999995</v>
      </c>
      <c r="BO21" s="186">
        <v>8.1999999999999993</v>
      </c>
      <c r="BP21" s="198">
        <v>4619.1000000000004</v>
      </c>
      <c r="BQ21" s="213">
        <v>210987.79400000008</v>
      </c>
      <c r="BR21" s="214">
        <v>6.326470584707649</v>
      </c>
      <c r="BS21" s="215">
        <v>0.91818999999999995</v>
      </c>
      <c r="BT21" s="216"/>
    </row>
    <row r="22" spans="1:72" s="217" customFormat="1" ht="15.6" x14ac:dyDescent="0.3">
      <c r="A22" s="193">
        <v>14</v>
      </c>
      <c r="B22" s="194" t="s">
        <v>178</v>
      </c>
      <c r="C22" s="195">
        <v>12064</v>
      </c>
      <c r="D22" s="150">
        <v>391</v>
      </c>
      <c r="E22" s="197">
        <v>13.496</v>
      </c>
      <c r="F22" s="198">
        <v>5276.9</v>
      </c>
      <c r="G22" s="129">
        <v>1150</v>
      </c>
      <c r="H22" s="135">
        <v>9.64</v>
      </c>
      <c r="I22" s="129">
        <v>84</v>
      </c>
      <c r="J22" s="197">
        <v>13.496</v>
      </c>
      <c r="K22" s="141">
        <v>58581.758999999998</v>
      </c>
      <c r="L22" s="128">
        <v>0.14000000000000001</v>
      </c>
      <c r="M22" s="129">
        <v>5</v>
      </c>
      <c r="N22" s="197">
        <v>192.39599999999999</v>
      </c>
      <c r="O22" s="200">
        <v>961.9799999999999</v>
      </c>
      <c r="P22" s="129">
        <v>925</v>
      </c>
      <c r="Q22" s="202">
        <v>0.76900000000000002</v>
      </c>
      <c r="R22" s="202">
        <v>2.7410000000000001</v>
      </c>
      <c r="S22" s="200">
        <v>3419.7750000000001</v>
      </c>
      <c r="T22" s="198">
        <v>26513.599999999999</v>
      </c>
      <c r="U22" s="203">
        <v>24.25</v>
      </c>
      <c r="V22" s="135">
        <v>199.86199999999999</v>
      </c>
      <c r="W22" s="198">
        <v>4846.7</v>
      </c>
      <c r="X22" s="129">
        <v>175</v>
      </c>
      <c r="Y22" s="135">
        <v>27.488</v>
      </c>
      <c r="Z22" s="198">
        <v>4810.3999999999996</v>
      </c>
      <c r="AA22" s="135">
        <v>0.86899999999999999</v>
      </c>
      <c r="AB22" s="204">
        <v>5423</v>
      </c>
      <c r="AC22" s="147">
        <v>0.35</v>
      </c>
      <c r="AD22" s="198">
        <v>11907.2</v>
      </c>
      <c r="AE22" s="129">
        <v>300</v>
      </c>
      <c r="AF22" s="135">
        <v>0.32200000000000001</v>
      </c>
      <c r="AG22" s="198">
        <v>96.6</v>
      </c>
      <c r="AH22" s="135">
        <v>1.538</v>
      </c>
      <c r="AI22" s="198">
        <v>18554.400000000001</v>
      </c>
      <c r="AJ22" s="136">
        <v>4.7999999999999996E-3</v>
      </c>
      <c r="AK22" s="135"/>
      <c r="AL22" s="198">
        <v>57.9</v>
      </c>
      <c r="AM22" s="129">
        <v>140</v>
      </c>
      <c r="AN22" s="129"/>
      <c r="AO22" s="127">
        <v>23.927</v>
      </c>
      <c r="AP22" s="141">
        <v>0.1</v>
      </c>
      <c r="AQ22" s="198">
        <v>3349.7799999999997</v>
      </c>
      <c r="AR22" s="137">
        <v>1.65E-3</v>
      </c>
      <c r="AS22" s="198">
        <v>19.899999999999999</v>
      </c>
      <c r="AT22" s="209">
        <v>7.6E-3</v>
      </c>
      <c r="AU22" s="198">
        <v>91.7</v>
      </c>
      <c r="AV22" s="137">
        <v>2.639E-2</v>
      </c>
      <c r="AW22" s="198">
        <v>318.39999999999998</v>
      </c>
      <c r="AX22" s="129">
        <v>40</v>
      </c>
      <c r="AY22" s="141">
        <v>1</v>
      </c>
      <c r="AZ22" s="198">
        <v>40</v>
      </c>
      <c r="BA22" s="210">
        <v>2E-3</v>
      </c>
      <c r="BB22" s="198">
        <v>24.1</v>
      </c>
      <c r="BC22" s="139">
        <v>6.2799999999999995E-2</v>
      </c>
      <c r="BD22" s="198">
        <v>757.6</v>
      </c>
      <c r="BE22" s="136">
        <v>2.7000000000000001E-3</v>
      </c>
      <c r="BF22" s="198">
        <v>32.6</v>
      </c>
      <c r="BG22" s="129">
        <v>5</v>
      </c>
      <c r="BH22" s="127">
        <v>566.32399999999996</v>
      </c>
      <c r="BI22" s="198">
        <v>2831.62</v>
      </c>
      <c r="BJ22" s="127">
        <v>3384.9879999999998</v>
      </c>
      <c r="BK22" s="212">
        <v>3384.9879999999998</v>
      </c>
      <c r="BL22" s="135">
        <v>2E-3</v>
      </c>
      <c r="BM22" s="198">
        <v>24.1</v>
      </c>
      <c r="BN22" s="257"/>
      <c r="BO22" s="186"/>
      <c r="BP22" s="198">
        <v>0</v>
      </c>
      <c r="BQ22" s="213">
        <v>82938.487999999998</v>
      </c>
      <c r="BR22" s="214">
        <v>6.8748746684350133</v>
      </c>
      <c r="BS22" s="215">
        <v>0.99778</v>
      </c>
      <c r="BT22" s="216"/>
    </row>
    <row r="23" spans="1:72" s="217" customFormat="1" ht="15.6" x14ac:dyDescent="0.3">
      <c r="A23" s="193">
        <v>15</v>
      </c>
      <c r="B23" s="194" t="s">
        <v>179</v>
      </c>
      <c r="C23" s="195">
        <v>31558</v>
      </c>
      <c r="D23" s="150">
        <v>1137</v>
      </c>
      <c r="E23" s="197">
        <v>13.496</v>
      </c>
      <c r="F23" s="198">
        <v>15345</v>
      </c>
      <c r="G23" s="129">
        <v>3245</v>
      </c>
      <c r="H23" s="135">
        <v>9.64</v>
      </c>
      <c r="I23" s="129">
        <v>129</v>
      </c>
      <c r="J23" s="197">
        <v>13.496</v>
      </c>
      <c r="K23" s="141">
        <v>129156.95299999999</v>
      </c>
      <c r="L23" s="128">
        <v>0.14000000000000001</v>
      </c>
      <c r="M23" s="129">
        <v>11</v>
      </c>
      <c r="N23" s="197">
        <v>192.39599999999999</v>
      </c>
      <c r="O23" s="200">
        <v>2116.3559999999998</v>
      </c>
      <c r="P23" s="129">
        <v>1190</v>
      </c>
      <c r="Q23" s="202">
        <v>0.76900000000000002</v>
      </c>
      <c r="R23" s="202">
        <v>2.7410000000000001</v>
      </c>
      <c r="S23" s="200">
        <v>5757.1949999999997</v>
      </c>
      <c r="T23" s="198">
        <v>63601.5</v>
      </c>
      <c r="U23" s="203">
        <v>74.8</v>
      </c>
      <c r="V23" s="135">
        <v>199.86199999999999</v>
      </c>
      <c r="W23" s="198">
        <v>14949.7</v>
      </c>
      <c r="X23" s="129">
        <v>378</v>
      </c>
      <c r="Y23" s="135">
        <v>27.488</v>
      </c>
      <c r="Z23" s="198">
        <v>10390.5</v>
      </c>
      <c r="AA23" s="135">
        <v>0.60099999999999998</v>
      </c>
      <c r="AB23" s="204">
        <v>23523</v>
      </c>
      <c r="AC23" s="218">
        <v>0.25</v>
      </c>
      <c r="AD23" s="198">
        <v>23376.9</v>
      </c>
      <c r="AE23" s="129">
        <v>1040</v>
      </c>
      <c r="AF23" s="135">
        <v>0.32200000000000001</v>
      </c>
      <c r="AG23" s="198">
        <v>334.9</v>
      </c>
      <c r="AH23" s="135">
        <v>1.538</v>
      </c>
      <c r="AI23" s="198">
        <v>48536.2</v>
      </c>
      <c r="AJ23" s="136">
        <v>4.7999999999999996E-3</v>
      </c>
      <c r="AK23" s="135">
        <v>0.184</v>
      </c>
      <c r="AL23" s="198">
        <v>5958.2</v>
      </c>
      <c r="AM23" s="129">
        <v>700</v>
      </c>
      <c r="AN23" s="129"/>
      <c r="AO23" s="127">
        <v>23.927</v>
      </c>
      <c r="AP23" s="141">
        <v>0.1</v>
      </c>
      <c r="AQ23" s="198">
        <v>16748.900000000001</v>
      </c>
      <c r="AR23" s="137">
        <v>1.65E-3</v>
      </c>
      <c r="AS23" s="198">
        <v>52.1</v>
      </c>
      <c r="AT23" s="209">
        <v>7.6E-3</v>
      </c>
      <c r="AU23" s="198">
        <v>239.8</v>
      </c>
      <c r="AV23" s="137">
        <v>2.639E-2</v>
      </c>
      <c r="AW23" s="198">
        <v>832.8</v>
      </c>
      <c r="AX23" s="129">
        <v>56</v>
      </c>
      <c r="AY23" s="141">
        <v>1</v>
      </c>
      <c r="AZ23" s="198">
        <v>56</v>
      </c>
      <c r="BA23" s="210">
        <v>2E-3</v>
      </c>
      <c r="BB23" s="198">
        <v>63.1</v>
      </c>
      <c r="BC23" s="139">
        <v>6.2799999999999995E-2</v>
      </c>
      <c r="BD23" s="198">
        <v>1981.8</v>
      </c>
      <c r="BE23" s="136">
        <v>2.7000000000000001E-3</v>
      </c>
      <c r="BF23" s="198">
        <v>85.2</v>
      </c>
      <c r="BG23" s="129">
        <v>6</v>
      </c>
      <c r="BH23" s="135">
        <v>520.11599999999999</v>
      </c>
      <c r="BI23" s="198">
        <v>3120.6959999999999</v>
      </c>
      <c r="BJ23" s="127">
        <v>3384.9879999999998</v>
      </c>
      <c r="BK23" s="212">
        <v>3384.9879999999998</v>
      </c>
      <c r="BL23" s="135">
        <v>2E-3</v>
      </c>
      <c r="BM23" s="198">
        <v>63.1</v>
      </c>
      <c r="BN23" s="257">
        <v>409.37</v>
      </c>
      <c r="BO23" s="186">
        <v>8.6999999999999993</v>
      </c>
      <c r="BP23" s="198">
        <v>3561.5</v>
      </c>
      <c r="BQ23" s="213">
        <v>212682.88400000002</v>
      </c>
      <c r="BR23" s="214">
        <v>6.7394284808923262</v>
      </c>
      <c r="BS23" s="215">
        <v>0.97813000000000005</v>
      </c>
      <c r="BT23" s="216"/>
    </row>
    <row r="24" spans="1:72" s="217" customFormat="1" ht="15.6" x14ac:dyDescent="0.3">
      <c r="A24" s="193">
        <v>16</v>
      </c>
      <c r="B24" s="194" t="s">
        <v>180</v>
      </c>
      <c r="C24" s="195">
        <v>17874</v>
      </c>
      <c r="D24" s="150">
        <v>471</v>
      </c>
      <c r="E24" s="197">
        <v>13.496</v>
      </c>
      <c r="F24" s="198">
        <v>6356.6</v>
      </c>
      <c r="G24" s="129">
        <v>1568</v>
      </c>
      <c r="H24" s="135">
        <v>9.64</v>
      </c>
      <c r="I24" s="129">
        <v>16</v>
      </c>
      <c r="J24" s="197">
        <v>13.496</v>
      </c>
      <c r="K24" s="141">
        <v>60671.947999999997</v>
      </c>
      <c r="L24" s="128">
        <v>0.14000000000000001</v>
      </c>
      <c r="M24" s="129">
        <v>10</v>
      </c>
      <c r="N24" s="197">
        <v>192.39599999999999</v>
      </c>
      <c r="O24" s="200">
        <v>1923.9599999999998</v>
      </c>
      <c r="P24" s="129">
        <v>904</v>
      </c>
      <c r="Q24" s="202">
        <v>0.76900000000000002</v>
      </c>
      <c r="R24" s="202">
        <v>2.7410000000000001</v>
      </c>
      <c r="S24" s="200">
        <v>3683.6559999999999</v>
      </c>
      <c r="T24" s="198">
        <v>31579.5</v>
      </c>
      <c r="U24" s="203">
        <v>44.75</v>
      </c>
      <c r="V24" s="135">
        <v>199.86199999999999</v>
      </c>
      <c r="W24" s="198">
        <v>8943.7999999999993</v>
      </c>
      <c r="X24" s="129">
        <v>410</v>
      </c>
      <c r="Y24" s="135">
        <v>27.488</v>
      </c>
      <c r="Z24" s="198">
        <v>11270.1</v>
      </c>
      <c r="AA24" s="135">
        <v>0.86899999999999999</v>
      </c>
      <c r="AB24" s="204">
        <v>12409</v>
      </c>
      <c r="AC24" s="218">
        <v>0.25</v>
      </c>
      <c r="AD24" s="198">
        <v>17859.2</v>
      </c>
      <c r="AE24" s="129">
        <v>355</v>
      </c>
      <c r="AF24" s="135">
        <v>0.32200000000000001</v>
      </c>
      <c r="AG24" s="198">
        <v>114.3</v>
      </c>
      <c r="AH24" s="135">
        <v>1.538</v>
      </c>
      <c r="AI24" s="198">
        <v>27490.2</v>
      </c>
      <c r="AJ24" s="136">
        <v>4.7999999999999996E-3</v>
      </c>
      <c r="AK24" s="135"/>
      <c r="AL24" s="198">
        <v>85.8</v>
      </c>
      <c r="AM24" s="129">
        <v>228</v>
      </c>
      <c r="AN24" s="129"/>
      <c r="AO24" s="127">
        <v>23.927</v>
      </c>
      <c r="AP24" s="141">
        <v>0.1</v>
      </c>
      <c r="AQ24" s="198">
        <v>5455.3559999999998</v>
      </c>
      <c r="AR24" s="137">
        <v>1.65E-3</v>
      </c>
      <c r="AS24" s="198">
        <v>29.5</v>
      </c>
      <c r="AT24" s="209">
        <v>7.6E-3</v>
      </c>
      <c r="AU24" s="198">
        <v>135.80000000000001</v>
      </c>
      <c r="AV24" s="137">
        <v>2.639E-2</v>
      </c>
      <c r="AW24" s="198">
        <v>471.7</v>
      </c>
      <c r="AX24" s="129">
        <v>35</v>
      </c>
      <c r="AY24" s="141">
        <v>1</v>
      </c>
      <c r="AZ24" s="198">
        <v>35</v>
      </c>
      <c r="BA24" s="210">
        <v>2E-3</v>
      </c>
      <c r="BB24" s="198">
        <v>35.700000000000003</v>
      </c>
      <c r="BC24" s="139">
        <v>6.2799999999999995E-2</v>
      </c>
      <c r="BD24" s="198">
        <v>1122.5</v>
      </c>
      <c r="BE24" s="136">
        <v>2.7000000000000001E-3</v>
      </c>
      <c r="BF24" s="198">
        <v>48.3</v>
      </c>
      <c r="BG24" s="129">
        <v>5</v>
      </c>
      <c r="BH24" s="127">
        <v>566.32399999999996</v>
      </c>
      <c r="BI24" s="198">
        <v>2831.62</v>
      </c>
      <c r="BJ24" s="127">
        <v>3384.9879999999998</v>
      </c>
      <c r="BK24" s="212">
        <v>3384.9879999999998</v>
      </c>
      <c r="BL24" s="135">
        <v>2E-3</v>
      </c>
      <c r="BM24" s="198">
        <v>35.700000000000003</v>
      </c>
      <c r="BN24" s="257">
        <v>247.1</v>
      </c>
      <c r="BO24" s="186">
        <v>8.6999999999999993</v>
      </c>
      <c r="BP24" s="198">
        <v>2149.8000000000002</v>
      </c>
      <c r="BQ24" s="213">
        <v>119435.46399999999</v>
      </c>
      <c r="BR24" s="214">
        <v>6.682078102271455</v>
      </c>
      <c r="BS24" s="215">
        <v>0.9698</v>
      </c>
      <c r="BT24" s="216"/>
    </row>
    <row r="25" spans="1:72" s="217" customFormat="1" ht="15.6" x14ac:dyDescent="0.3">
      <c r="A25" s="193">
        <v>17</v>
      </c>
      <c r="B25" s="194" t="s">
        <v>181</v>
      </c>
      <c r="C25" s="195">
        <v>25371</v>
      </c>
      <c r="D25" s="150">
        <v>833</v>
      </c>
      <c r="E25" s="197">
        <v>13.496</v>
      </c>
      <c r="F25" s="198">
        <v>11242.2</v>
      </c>
      <c r="G25" s="129">
        <v>2669</v>
      </c>
      <c r="H25" s="135">
        <v>9.64</v>
      </c>
      <c r="I25" s="129">
        <v>155</v>
      </c>
      <c r="J25" s="197">
        <v>13.496</v>
      </c>
      <c r="K25" s="141">
        <v>132715.58900000001</v>
      </c>
      <c r="L25" s="128">
        <v>0.14000000000000001</v>
      </c>
      <c r="M25" s="129">
        <v>11</v>
      </c>
      <c r="N25" s="197">
        <v>192.39599999999999</v>
      </c>
      <c r="O25" s="200">
        <v>2116.3559999999998</v>
      </c>
      <c r="P25" s="129">
        <v>1585</v>
      </c>
      <c r="Q25" s="202">
        <v>0.76900000000000002</v>
      </c>
      <c r="R25" s="202">
        <v>2.7410000000000001</v>
      </c>
      <c r="S25" s="200">
        <v>6396.9460000000008</v>
      </c>
      <c r="T25" s="198">
        <v>58809.5</v>
      </c>
      <c r="U25" s="203">
        <v>87.5</v>
      </c>
      <c r="V25" s="135">
        <v>199.86199999999999</v>
      </c>
      <c r="W25" s="198">
        <v>17487.900000000001</v>
      </c>
      <c r="X25" s="129">
        <v>317</v>
      </c>
      <c r="Y25" s="135">
        <v>27.488</v>
      </c>
      <c r="Z25" s="198">
        <v>8713.7000000000007</v>
      </c>
      <c r="AA25" s="135">
        <v>0.73399999999999999</v>
      </c>
      <c r="AB25" s="204">
        <v>12743</v>
      </c>
      <c r="AC25" s="218">
        <v>0.25</v>
      </c>
      <c r="AD25" s="198">
        <v>21011.599999999999</v>
      </c>
      <c r="AE25" s="129">
        <v>650</v>
      </c>
      <c r="AF25" s="135">
        <v>0.32200000000000001</v>
      </c>
      <c r="AG25" s="198">
        <v>209.3</v>
      </c>
      <c r="AH25" s="135">
        <v>1.538</v>
      </c>
      <c r="AI25" s="198">
        <v>39020.6</v>
      </c>
      <c r="AJ25" s="136">
        <v>4.7999999999999996E-3</v>
      </c>
      <c r="AK25" s="135">
        <v>1.1859999999999999</v>
      </c>
      <c r="AL25" s="198">
        <v>30211.8</v>
      </c>
      <c r="AM25" s="129">
        <v>224</v>
      </c>
      <c r="AN25" s="129"/>
      <c r="AO25" s="127">
        <v>23.927</v>
      </c>
      <c r="AP25" s="141">
        <v>0.1</v>
      </c>
      <c r="AQ25" s="198">
        <v>5359.6480000000001</v>
      </c>
      <c r="AR25" s="137">
        <v>1.65E-3</v>
      </c>
      <c r="AS25" s="198">
        <v>41.9</v>
      </c>
      <c r="AT25" s="209">
        <v>7.6E-3</v>
      </c>
      <c r="AU25" s="198">
        <v>192.8</v>
      </c>
      <c r="AV25" s="137">
        <v>2.639E-2</v>
      </c>
      <c r="AW25" s="198">
        <v>669.5</v>
      </c>
      <c r="AX25" s="129">
        <v>88</v>
      </c>
      <c r="AY25" s="141">
        <v>1</v>
      </c>
      <c r="AZ25" s="198">
        <v>88</v>
      </c>
      <c r="BA25" s="210">
        <v>2E-3</v>
      </c>
      <c r="BB25" s="198">
        <v>50.7</v>
      </c>
      <c r="BC25" s="139">
        <v>6.2799999999999995E-2</v>
      </c>
      <c r="BD25" s="198">
        <v>1593.3</v>
      </c>
      <c r="BE25" s="136">
        <v>2.7000000000000001E-3</v>
      </c>
      <c r="BF25" s="198">
        <v>68.5</v>
      </c>
      <c r="BG25" s="129">
        <v>5</v>
      </c>
      <c r="BH25" s="127">
        <v>566.32399999999996</v>
      </c>
      <c r="BI25" s="198">
        <v>2831.62</v>
      </c>
      <c r="BJ25" s="127">
        <v>3384.9879999999998</v>
      </c>
      <c r="BK25" s="212">
        <v>3384.9879999999998</v>
      </c>
      <c r="BL25" s="135">
        <v>2E-3</v>
      </c>
      <c r="BM25" s="198">
        <v>50.7</v>
      </c>
      <c r="BN25" s="257">
        <v>546.5</v>
      </c>
      <c r="BO25" s="186">
        <v>8.6999999999999993</v>
      </c>
      <c r="BP25" s="198">
        <v>4754.6000000000004</v>
      </c>
      <c r="BQ25" s="213">
        <v>205792.85599999997</v>
      </c>
      <c r="BR25" s="214">
        <v>8.1113419258208186</v>
      </c>
      <c r="BS25" s="215">
        <v>1.1772400000000001</v>
      </c>
      <c r="BT25" s="216"/>
    </row>
    <row r="26" spans="1:72" s="217" customFormat="1" ht="15.6" x14ac:dyDescent="0.3">
      <c r="A26" s="193">
        <v>18</v>
      </c>
      <c r="B26" s="194" t="s">
        <v>182</v>
      </c>
      <c r="C26" s="195">
        <v>17022</v>
      </c>
      <c r="D26" s="150">
        <v>19</v>
      </c>
      <c r="E26" s="197">
        <v>13.496</v>
      </c>
      <c r="F26" s="198">
        <v>256.39999999999998</v>
      </c>
      <c r="G26" s="129">
        <v>1577</v>
      </c>
      <c r="H26" s="135">
        <v>9.64</v>
      </c>
      <c r="I26" s="129">
        <v>527</v>
      </c>
      <c r="J26" s="197">
        <v>13.496</v>
      </c>
      <c r="K26" s="141">
        <v>112349.751</v>
      </c>
      <c r="L26" s="128">
        <v>0.14000000000000001</v>
      </c>
      <c r="M26" s="129">
        <v>8</v>
      </c>
      <c r="N26" s="197">
        <v>192.39599999999999</v>
      </c>
      <c r="O26" s="200">
        <v>1539.1679999999999</v>
      </c>
      <c r="P26" s="129">
        <v>894</v>
      </c>
      <c r="Q26" s="202">
        <v>0.76900000000000002</v>
      </c>
      <c r="R26" s="202">
        <v>2.7410000000000001</v>
      </c>
      <c r="S26" s="200">
        <v>3663.1670000000004</v>
      </c>
      <c r="T26" s="198">
        <v>46370</v>
      </c>
      <c r="U26" s="203">
        <v>86</v>
      </c>
      <c r="V26" s="135">
        <v>199.86199999999999</v>
      </c>
      <c r="W26" s="198">
        <v>17188.099999999999</v>
      </c>
      <c r="X26" s="129">
        <v>40</v>
      </c>
      <c r="Y26" s="135">
        <v>27.488</v>
      </c>
      <c r="Z26" s="198">
        <v>1099.5</v>
      </c>
      <c r="AA26" s="135">
        <v>0.86899999999999999</v>
      </c>
      <c r="AB26" s="204"/>
      <c r="AC26" s="218"/>
      <c r="AD26" s="198">
        <v>14792.1</v>
      </c>
      <c r="AE26" s="129">
        <v>420</v>
      </c>
      <c r="AF26" s="135">
        <v>0.32200000000000001</v>
      </c>
      <c r="AG26" s="198">
        <v>135.19999999999999</v>
      </c>
      <c r="AH26" s="135">
        <v>1.538</v>
      </c>
      <c r="AI26" s="198">
        <v>26179.8</v>
      </c>
      <c r="AJ26" s="136">
        <v>4.7999999999999996E-3</v>
      </c>
      <c r="AK26" s="135"/>
      <c r="AL26" s="198">
        <v>81.7</v>
      </c>
      <c r="AM26" s="129"/>
      <c r="AN26" s="129"/>
      <c r="AO26" s="127">
        <v>23.927</v>
      </c>
      <c r="AP26" s="141">
        <v>0.1</v>
      </c>
      <c r="AQ26" s="198">
        <v>0</v>
      </c>
      <c r="AR26" s="137">
        <v>1.65E-3</v>
      </c>
      <c r="AS26" s="198">
        <v>28.1</v>
      </c>
      <c r="AT26" s="209">
        <v>7.6E-3</v>
      </c>
      <c r="AU26" s="198">
        <v>129.4</v>
      </c>
      <c r="AV26" s="137">
        <v>2.639E-2</v>
      </c>
      <c r="AW26" s="198">
        <v>449.2</v>
      </c>
      <c r="AX26" s="129">
        <v>48</v>
      </c>
      <c r="AY26" s="141">
        <v>1</v>
      </c>
      <c r="AZ26" s="198">
        <v>48</v>
      </c>
      <c r="BA26" s="210">
        <v>2E-3</v>
      </c>
      <c r="BB26" s="198">
        <v>34</v>
      </c>
      <c r="BC26" s="139">
        <v>6.2799999999999995E-2</v>
      </c>
      <c r="BD26" s="198">
        <v>1069</v>
      </c>
      <c r="BE26" s="136">
        <v>2.7000000000000001E-3</v>
      </c>
      <c r="BF26" s="198">
        <v>46</v>
      </c>
      <c r="BG26" s="129">
        <v>5</v>
      </c>
      <c r="BH26" s="127">
        <v>566.32399999999996</v>
      </c>
      <c r="BI26" s="198">
        <v>2831.62</v>
      </c>
      <c r="BJ26" s="127">
        <v>3384.9879999999998</v>
      </c>
      <c r="BK26" s="212">
        <v>3384.9879999999998</v>
      </c>
      <c r="BL26" s="135">
        <v>2E-3</v>
      </c>
      <c r="BM26" s="198">
        <v>34</v>
      </c>
      <c r="BN26" s="257"/>
      <c r="BO26" s="186"/>
      <c r="BP26" s="198">
        <v>0</v>
      </c>
      <c r="BQ26" s="213">
        <v>114157.10799999999</v>
      </c>
      <c r="BR26" s="214">
        <v>6.7064450710844783</v>
      </c>
      <c r="BS26" s="215">
        <v>0.97333999999999998</v>
      </c>
      <c r="BT26" s="216"/>
    </row>
    <row r="27" spans="1:72" s="217" customFormat="1" ht="15.6" x14ac:dyDescent="0.3">
      <c r="A27" s="193">
        <v>19</v>
      </c>
      <c r="B27" s="194" t="s">
        <v>183</v>
      </c>
      <c r="C27" s="195">
        <v>16253</v>
      </c>
      <c r="D27" s="150">
        <v>326</v>
      </c>
      <c r="E27" s="197">
        <v>13.496</v>
      </c>
      <c r="F27" s="198">
        <v>4399.7</v>
      </c>
      <c r="G27" s="129">
        <v>1412</v>
      </c>
      <c r="H27" s="135">
        <v>9.64</v>
      </c>
      <c r="I27" s="129">
        <v>12</v>
      </c>
      <c r="J27" s="197">
        <v>13.496</v>
      </c>
      <c r="K27" s="141">
        <v>88739.150999999998</v>
      </c>
      <c r="L27" s="128">
        <v>0.14000000000000001</v>
      </c>
      <c r="M27" s="129">
        <v>11</v>
      </c>
      <c r="N27" s="197">
        <v>192.39599999999999</v>
      </c>
      <c r="O27" s="200">
        <v>2116.3559999999998</v>
      </c>
      <c r="P27" s="129">
        <v>878</v>
      </c>
      <c r="Q27" s="202">
        <v>0.76900000000000002</v>
      </c>
      <c r="R27" s="202">
        <v>2.7410000000000001</v>
      </c>
      <c r="S27" s="200">
        <v>3492.4259999999999</v>
      </c>
      <c r="T27" s="198">
        <v>33734.199999999997</v>
      </c>
      <c r="U27" s="203">
        <v>162.35</v>
      </c>
      <c r="V27" s="135">
        <v>199.86199999999999</v>
      </c>
      <c r="W27" s="198">
        <v>32447.599999999999</v>
      </c>
      <c r="X27" s="129">
        <v>105</v>
      </c>
      <c r="Y27" s="135">
        <v>27.488</v>
      </c>
      <c r="Z27" s="198">
        <v>2886.2</v>
      </c>
      <c r="AA27" s="135">
        <v>0.86899999999999999</v>
      </c>
      <c r="AB27" s="204">
        <v>7714</v>
      </c>
      <c r="AC27" s="147">
        <v>0.35</v>
      </c>
      <c r="AD27" s="198">
        <v>16148.8</v>
      </c>
      <c r="AE27" s="129">
        <v>315</v>
      </c>
      <c r="AF27" s="135">
        <v>0.32200000000000001</v>
      </c>
      <c r="AG27" s="198">
        <v>101.4</v>
      </c>
      <c r="AH27" s="135">
        <v>1.538</v>
      </c>
      <c r="AI27" s="198">
        <v>24997.1</v>
      </c>
      <c r="AJ27" s="136">
        <v>4.7999999999999996E-3</v>
      </c>
      <c r="AK27" s="135">
        <v>0.51</v>
      </c>
      <c r="AL27" s="198">
        <v>8367</v>
      </c>
      <c r="AM27" s="129">
        <v>189</v>
      </c>
      <c r="AN27" s="129"/>
      <c r="AO27" s="127">
        <v>23.927</v>
      </c>
      <c r="AP27" s="141">
        <v>0.1</v>
      </c>
      <c r="AQ27" s="198">
        <v>4522.2029999999995</v>
      </c>
      <c r="AR27" s="137">
        <v>1.65E-3</v>
      </c>
      <c r="AS27" s="198">
        <v>26.8</v>
      </c>
      <c r="AT27" s="209">
        <v>7.6E-3</v>
      </c>
      <c r="AU27" s="198">
        <v>123.5</v>
      </c>
      <c r="AV27" s="137">
        <v>2.639E-2</v>
      </c>
      <c r="AW27" s="198">
        <v>428.9</v>
      </c>
      <c r="AX27" s="129">
        <v>44</v>
      </c>
      <c r="AY27" s="141">
        <v>1</v>
      </c>
      <c r="AZ27" s="198">
        <v>44</v>
      </c>
      <c r="BA27" s="210">
        <v>2E-3</v>
      </c>
      <c r="BB27" s="198">
        <v>32.5</v>
      </c>
      <c r="BC27" s="139">
        <v>6.2799999999999995E-2</v>
      </c>
      <c r="BD27" s="198">
        <v>1020.7</v>
      </c>
      <c r="BE27" s="136">
        <v>2.7000000000000001E-3</v>
      </c>
      <c r="BF27" s="198">
        <v>43.9</v>
      </c>
      <c r="BG27" s="129">
        <v>5</v>
      </c>
      <c r="BH27" s="127">
        <v>566.32399999999996</v>
      </c>
      <c r="BI27" s="198">
        <v>2831.62</v>
      </c>
      <c r="BJ27" s="127">
        <v>3384.9879999999998</v>
      </c>
      <c r="BK27" s="212">
        <v>3384.9879999999998</v>
      </c>
      <c r="BL27" s="135">
        <v>2E-3</v>
      </c>
      <c r="BM27" s="198">
        <v>32.5</v>
      </c>
      <c r="BN27" s="257">
        <v>290</v>
      </c>
      <c r="BO27" s="186">
        <v>8.6999999999999993</v>
      </c>
      <c r="BP27" s="198">
        <v>2523</v>
      </c>
      <c r="BQ27" s="213">
        <v>138096.611</v>
      </c>
      <c r="BR27" s="214">
        <v>8.4966843659632065</v>
      </c>
      <c r="BS27" s="215">
        <v>1.2331700000000001</v>
      </c>
      <c r="BT27" s="216"/>
    </row>
    <row r="28" spans="1:72" ht="15.6" x14ac:dyDescent="0.3">
      <c r="A28" s="65">
        <v>20</v>
      </c>
      <c r="B28" s="66" t="s">
        <v>184</v>
      </c>
      <c r="C28" s="71">
        <v>11526</v>
      </c>
      <c r="D28" s="151">
        <v>259</v>
      </c>
      <c r="E28" s="124">
        <v>13.496</v>
      </c>
      <c r="F28" s="125">
        <v>3495.5</v>
      </c>
      <c r="G28" s="126">
        <v>973</v>
      </c>
      <c r="H28" s="127">
        <v>9.64</v>
      </c>
      <c r="I28" s="126"/>
      <c r="J28" s="124">
        <v>13.496</v>
      </c>
      <c r="K28" s="141">
        <v>64735.712</v>
      </c>
      <c r="L28" s="128">
        <v>0.14000000000000001</v>
      </c>
      <c r="M28" s="129">
        <v>9</v>
      </c>
      <c r="N28" s="124">
        <v>192.39599999999999</v>
      </c>
      <c r="O28" s="130">
        <v>1731.5639999999999</v>
      </c>
      <c r="P28" s="129">
        <v>650</v>
      </c>
      <c r="Q28" s="132">
        <v>0.76900000000000002</v>
      </c>
      <c r="R28" s="132">
        <v>2.7410000000000001</v>
      </c>
      <c r="S28" s="130">
        <v>2529.8870000000002</v>
      </c>
      <c r="T28" s="125">
        <v>24017.3</v>
      </c>
      <c r="U28" s="133">
        <v>46.05</v>
      </c>
      <c r="V28" s="127">
        <v>199.86199999999999</v>
      </c>
      <c r="W28" s="125">
        <v>9203.6</v>
      </c>
      <c r="X28" s="126">
        <v>61</v>
      </c>
      <c r="Y28" s="127">
        <v>27.488</v>
      </c>
      <c r="Z28" s="125">
        <v>1676.8</v>
      </c>
      <c r="AA28" s="127">
        <v>0.86899999999999999</v>
      </c>
      <c r="AB28" s="204">
        <v>6526</v>
      </c>
      <c r="AC28" s="147">
        <v>0.35</v>
      </c>
      <c r="AD28" s="125">
        <v>11729.2</v>
      </c>
      <c r="AE28" s="126">
        <v>430</v>
      </c>
      <c r="AF28" s="127">
        <v>0.32200000000000001</v>
      </c>
      <c r="AG28" s="125">
        <v>138.5</v>
      </c>
      <c r="AH28" s="135">
        <v>1.538</v>
      </c>
      <c r="AI28" s="125">
        <v>17727</v>
      </c>
      <c r="AJ28" s="136">
        <v>4.7999999999999996E-3</v>
      </c>
      <c r="AK28" s="127">
        <v>0.189</v>
      </c>
      <c r="AL28" s="125">
        <v>2233.6999999999998</v>
      </c>
      <c r="AM28" s="126"/>
      <c r="AN28" s="126"/>
      <c r="AO28" s="127">
        <v>23.927</v>
      </c>
      <c r="AP28" s="138">
        <v>0.1</v>
      </c>
      <c r="AQ28" s="125">
        <v>0</v>
      </c>
      <c r="AR28" s="137">
        <v>1.65E-3</v>
      </c>
      <c r="AS28" s="125">
        <v>19</v>
      </c>
      <c r="AT28" s="137">
        <v>7.6E-3</v>
      </c>
      <c r="AU28" s="125">
        <v>87.6</v>
      </c>
      <c r="AV28" s="137">
        <v>2.639E-2</v>
      </c>
      <c r="AW28" s="125">
        <v>304.2</v>
      </c>
      <c r="AX28" s="126">
        <v>47</v>
      </c>
      <c r="AY28" s="138">
        <v>1</v>
      </c>
      <c r="AZ28" s="125">
        <v>47</v>
      </c>
      <c r="BA28" s="162">
        <v>2E-3</v>
      </c>
      <c r="BB28" s="125">
        <v>23.1</v>
      </c>
      <c r="BC28" s="139">
        <v>6.2799999999999995E-2</v>
      </c>
      <c r="BD28" s="125">
        <v>723.8</v>
      </c>
      <c r="BE28" s="136">
        <v>2.7000000000000001E-3</v>
      </c>
      <c r="BF28" s="125">
        <v>31.1</v>
      </c>
      <c r="BG28" s="129">
        <v>5</v>
      </c>
      <c r="BH28" s="127">
        <v>566.32399999999996</v>
      </c>
      <c r="BI28" s="125">
        <v>2831.62</v>
      </c>
      <c r="BJ28" s="127">
        <v>3384.9879999999998</v>
      </c>
      <c r="BK28" s="142">
        <v>3384.9879999999998</v>
      </c>
      <c r="BL28" s="135">
        <v>2E-3</v>
      </c>
      <c r="BM28" s="125">
        <v>23.1</v>
      </c>
      <c r="BN28" s="257">
        <v>337.4</v>
      </c>
      <c r="BO28" s="186">
        <v>8.6999999999999993</v>
      </c>
      <c r="BP28" s="125">
        <v>2935.4</v>
      </c>
      <c r="BQ28" s="72">
        <v>80632.508000000016</v>
      </c>
      <c r="BR28" s="73">
        <v>6.9957060558736783</v>
      </c>
      <c r="BS28" s="74">
        <v>1.01532</v>
      </c>
      <c r="BT28" s="67"/>
    </row>
    <row r="29" spans="1:72" ht="16.5" customHeight="1" x14ac:dyDescent="0.3">
      <c r="A29" s="65">
        <v>21</v>
      </c>
      <c r="B29" s="66" t="s">
        <v>185</v>
      </c>
      <c r="C29" s="71">
        <v>16297</v>
      </c>
      <c r="D29" s="151">
        <v>347</v>
      </c>
      <c r="E29" s="124">
        <v>13.496</v>
      </c>
      <c r="F29" s="125">
        <v>4683.1000000000004</v>
      </c>
      <c r="G29" s="126">
        <v>1325</v>
      </c>
      <c r="H29" s="127">
        <v>9.64</v>
      </c>
      <c r="I29" s="126">
        <v>12</v>
      </c>
      <c r="J29" s="124">
        <v>13.496</v>
      </c>
      <c r="K29" s="141">
        <v>78118.87</v>
      </c>
      <c r="L29" s="128">
        <v>0.14000000000000001</v>
      </c>
      <c r="M29" s="129">
        <v>13</v>
      </c>
      <c r="N29" s="124">
        <v>192.39599999999999</v>
      </c>
      <c r="O29" s="130">
        <v>2501.1479999999997</v>
      </c>
      <c r="P29" s="129">
        <v>665</v>
      </c>
      <c r="Q29" s="132">
        <v>0.76900000000000002</v>
      </c>
      <c r="R29" s="132">
        <v>2.7410000000000001</v>
      </c>
      <c r="S29" s="130">
        <v>2841.69</v>
      </c>
      <c r="T29" s="125">
        <v>31025.3</v>
      </c>
      <c r="U29" s="133">
        <v>73.75</v>
      </c>
      <c r="V29" s="127">
        <v>199.86199999999999</v>
      </c>
      <c r="W29" s="125">
        <v>14739.8</v>
      </c>
      <c r="X29" s="126">
        <v>85</v>
      </c>
      <c r="Y29" s="127">
        <v>27.488</v>
      </c>
      <c r="Z29" s="125">
        <v>2336.5</v>
      </c>
      <c r="AA29" s="127">
        <v>0.86899999999999999</v>
      </c>
      <c r="AB29" s="204">
        <v>7145</v>
      </c>
      <c r="AC29" s="147">
        <v>0.35</v>
      </c>
      <c r="AD29" s="125">
        <v>16037.7</v>
      </c>
      <c r="AE29" s="126">
        <v>452</v>
      </c>
      <c r="AF29" s="127">
        <v>0.32200000000000001</v>
      </c>
      <c r="AG29" s="125">
        <v>145.5</v>
      </c>
      <c r="AH29" s="135">
        <v>1.538</v>
      </c>
      <c r="AI29" s="125">
        <v>25064.799999999999</v>
      </c>
      <c r="AJ29" s="136">
        <v>4.7999999999999996E-3</v>
      </c>
      <c r="AK29" s="127">
        <v>0.36299999999999999</v>
      </c>
      <c r="AL29" s="125">
        <v>5994</v>
      </c>
      <c r="AM29" s="126">
        <v>118</v>
      </c>
      <c r="AN29" s="126"/>
      <c r="AO29" s="127">
        <v>23.927</v>
      </c>
      <c r="AP29" s="138">
        <v>0.1</v>
      </c>
      <c r="AQ29" s="125">
        <v>2823.386</v>
      </c>
      <c r="AR29" s="137">
        <v>1.65E-3</v>
      </c>
      <c r="AS29" s="125">
        <v>26.9</v>
      </c>
      <c r="AT29" s="137">
        <v>7.6E-3</v>
      </c>
      <c r="AU29" s="125">
        <v>123.9</v>
      </c>
      <c r="AV29" s="137">
        <v>2.639E-2</v>
      </c>
      <c r="AW29" s="125">
        <v>430.1</v>
      </c>
      <c r="AX29" s="126">
        <v>74</v>
      </c>
      <c r="AY29" s="138">
        <v>1</v>
      </c>
      <c r="AZ29" s="125">
        <v>74</v>
      </c>
      <c r="BA29" s="162">
        <v>2E-3</v>
      </c>
      <c r="BB29" s="125">
        <v>32.6</v>
      </c>
      <c r="BC29" s="139">
        <v>6.2799999999999995E-2</v>
      </c>
      <c r="BD29" s="125">
        <v>1023.5</v>
      </c>
      <c r="BE29" s="136">
        <v>2.7000000000000001E-3</v>
      </c>
      <c r="BF29" s="125">
        <v>44</v>
      </c>
      <c r="BG29" s="129">
        <v>5</v>
      </c>
      <c r="BH29" s="127">
        <v>566.32399999999996</v>
      </c>
      <c r="BI29" s="125">
        <v>2831.62</v>
      </c>
      <c r="BJ29" s="127">
        <v>3384.9879999999998</v>
      </c>
      <c r="BK29" s="142">
        <v>3384.9879999999998</v>
      </c>
      <c r="BL29" s="135">
        <v>2E-3</v>
      </c>
      <c r="BM29" s="125">
        <v>32.6</v>
      </c>
      <c r="BN29" s="257">
        <v>233</v>
      </c>
      <c r="BO29" s="186">
        <v>8.6999999999999993</v>
      </c>
      <c r="BP29" s="125">
        <v>2027.1</v>
      </c>
      <c r="BQ29" s="72">
        <v>112881.394</v>
      </c>
      <c r="BR29" s="73">
        <v>6.9265137141805244</v>
      </c>
      <c r="BS29" s="74">
        <v>1.00528</v>
      </c>
      <c r="BT29" s="67"/>
    </row>
    <row r="30" spans="1:72" ht="15.6" x14ac:dyDescent="0.3">
      <c r="A30" s="65">
        <v>22</v>
      </c>
      <c r="B30" s="66" t="s">
        <v>186</v>
      </c>
      <c r="C30" s="71">
        <v>26170</v>
      </c>
      <c r="D30" s="151">
        <v>762</v>
      </c>
      <c r="E30" s="124">
        <v>13.496</v>
      </c>
      <c r="F30" s="125">
        <v>10284</v>
      </c>
      <c r="G30" s="126">
        <v>2585</v>
      </c>
      <c r="H30" s="127">
        <v>9.64</v>
      </c>
      <c r="I30" s="126">
        <v>105</v>
      </c>
      <c r="J30" s="124">
        <v>13.496</v>
      </c>
      <c r="K30" s="141">
        <v>119500.897</v>
      </c>
      <c r="L30" s="128">
        <v>0.14000000000000001</v>
      </c>
      <c r="M30" s="129">
        <v>6</v>
      </c>
      <c r="N30" s="124">
        <v>192.39599999999999</v>
      </c>
      <c r="O30" s="130">
        <v>1154.376</v>
      </c>
      <c r="P30" s="129">
        <v>1160</v>
      </c>
      <c r="Q30" s="132">
        <v>0.76900000000000002</v>
      </c>
      <c r="R30" s="132">
        <v>2.7410000000000001</v>
      </c>
      <c r="S30" s="130">
        <v>5167.4250000000002</v>
      </c>
      <c r="T30" s="125">
        <v>53075.5</v>
      </c>
      <c r="U30" s="133">
        <v>64.84</v>
      </c>
      <c r="V30" s="127">
        <v>199.86199999999999</v>
      </c>
      <c r="W30" s="125">
        <v>12959.1</v>
      </c>
      <c r="X30" s="126">
        <v>110</v>
      </c>
      <c r="Y30" s="127">
        <v>27.488</v>
      </c>
      <c r="Z30" s="125">
        <v>3023.7</v>
      </c>
      <c r="AA30" s="127">
        <v>0.73399999999999999</v>
      </c>
      <c r="AB30" s="204">
        <v>15382</v>
      </c>
      <c r="AC30" s="218">
        <v>0.25</v>
      </c>
      <c r="AD30" s="125">
        <v>22092.9</v>
      </c>
      <c r="AE30" s="126">
        <v>750</v>
      </c>
      <c r="AF30" s="127">
        <v>0.32200000000000001</v>
      </c>
      <c r="AG30" s="125">
        <v>241.5</v>
      </c>
      <c r="AH30" s="135">
        <v>1.538</v>
      </c>
      <c r="AI30" s="125">
        <v>40249.5</v>
      </c>
      <c r="AJ30" s="136">
        <v>4.7999999999999996E-3</v>
      </c>
      <c r="AK30" s="127">
        <v>7.0000000000000001E-3</v>
      </c>
      <c r="AL30" s="125">
        <v>308.8</v>
      </c>
      <c r="AM30" s="126">
        <v>282</v>
      </c>
      <c r="AN30" s="126"/>
      <c r="AO30" s="127">
        <v>23.927</v>
      </c>
      <c r="AP30" s="138">
        <v>0.1</v>
      </c>
      <c r="AQ30" s="125">
        <v>6747.4139999999998</v>
      </c>
      <c r="AR30" s="137">
        <v>1.65E-3</v>
      </c>
      <c r="AS30" s="125">
        <v>43.2</v>
      </c>
      <c r="AT30" s="137">
        <v>7.6E-3</v>
      </c>
      <c r="AU30" s="125">
        <v>198.9</v>
      </c>
      <c r="AV30" s="137">
        <v>2.639E-2</v>
      </c>
      <c r="AW30" s="125">
        <v>690.6</v>
      </c>
      <c r="AX30" s="126">
        <v>56</v>
      </c>
      <c r="AY30" s="138">
        <v>1</v>
      </c>
      <c r="AZ30" s="125">
        <v>56</v>
      </c>
      <c r="BA30" s="162">
        <v>2E-3</v>
      </c>
      <c r="BB30" s="125">
        <v>52.3</v>
      </c>
      <c r="BC30" s="139">
        <v>6.2799999999999995E-2</v>
      </c>
      <c r="BD30" s="125">
        <v>1643.5</v>
      </c>
      <c r="BE30" s="136">
        <v>2.7000000000000001E-3</v>
      </c>
      <c r="BF30" s="125">
        <v>70.7</v>
      </c>
      <c r="BG30" s="129">
        <v>5</v>
      </c>
      <c r="BH30" s="127">
        <v>566.32399999999996</v>
      </c>
      <c r="BI30" s="125">
        <v>2831.62</v>
      </c>
      <c r="BJ30" s="127">
        <v>3384.9879999999998</v>
      </c>
      <c r="BK30" s="142">
        <v>3384.9879999999998</v>
      </c>
      <c r="BL30" s="135">
        <v>2E-3</v>
      </c>
      <c r="BM30" s="125">
        <v>52.3</v>
      </c>
      <c r="BN30" s="257">
        <v>429.1</v>
      </c>
      <c r="BO30" s="186">
        <v>8.6999999999999993</v>
      </c>
      <c r="BP30" s="125">
        <v>3733.2</v>
      </c>
      <c r="BQ30" s="72">
        <v>161739.72200000001</v>
      </c>
      <c r="BR30" s="73">
        <v>6.1803485670615208</v>
      </c>
      <c r="BS30" s="74">
        <v>0.89698</v>
      </c>
      <c r="BT30" s="67"/>
    </row>
    <row r="31" spans="1:72" ht="15.6" x14ac:dyDescent="0.3">
      <c r="A31" s="65">
        <v>23</v>
      </c>
      <c r="B31" s="66" t="s">
        <v>187</v>
      </c>
      <c r="C31" s="71">
        <v>23035</v>
      </c>
      <c r="D31" s="151">
        <v>1024</v>
      </c>
      <c r="E31" s="124">
        <v>13.496</v>
      </c>
      <c r="F31" s="125">
        <v>13819.9</v>
      </c>
      <c r="G31" s="126">
        <v>2690</v>
      </c>
      <c r="H31" s="127">
        <v>9.64</v>
      </c>
      <c r="I31" s="126">
        <v>47</v>
      </c>
      <c r="J31" s="124">
        <v>13.496</v>
      </c>
      <c r="K31" s="141">
        <v>140128.06200000001</v>
      </c>
      <c r="L31" s="128">
        <v>0.14000000000000001</v>
      </c>
      <c r="M31" s="129">
        <v>13</v>
      </c>
      <c r="N31" s="124">
        <v>192.39599999999999</v>
      </c>
      <c r="O31" s="130">
        <v>2501.1479999999997</v>
      </c>
      <c r="P31" s="129">
        <v>1230</v>
      </c>
      <c r="Q31" s="132">
        <v>0.76900000000000002</v>
      </c>
      <c r="R31" s="132">
        <v>2.7410000000000001</v>
      </c>
      <c r="S31" s="130">
        <v>5440.0400000000009</v>
      </c>
      <c r="T31" s="125">
        <v>57844.3</v>
      </c>
      <c r="U31" s="133">
        <v>94.5</v>
      </c>
      <c r="V31" s="127">
        <v>199.86199999999999</v>
      </c>
      <c r="W31" s="125">
        <v>18887</v>
      </c>
      <c r="X31" s="126">
        <v>172</v>
      </c>
      <c r="Y31" s="127">
        <v>27.488</v>
      </c>
      <c r="Z31" s="125">
        <v>4727.8999999999996</v>
      </c>
      <c r="AA31" s="127">
        <v>0.73399999999999999</v>
      </c>
      <c r="AB31" s="134">
        <v>8351</v>
      </c>
      <c r="AC31" s="147">
        <v>0.35</v>
      </c>
      <c r="AD31" s="125">
        <v>19099.8</v>
      </c>
      <c r="AE31" s="126">
        <v>510</v>
      </c>
      <c r="AF31" s="127">
        <v>0.32200000000000001</v>
      </c>
      <c r="AG31" s="125">
        <v>164.2</v>
      </c>
      <c r="AH31" s="135">
        <v>1.538</v>
      </c>
      <c r="AI31" s="125">
        <v>35427.800000000003</v>
      </c>
      <c r="AJ31" s="136">
        <v>4.7999999999999996E-3</v>
      </c>
      <c r="AK31" s="127">
        <v>0.58199999999999996</v>
      </c>
      <c r="AL31" s="125">
        <v>13516.9</v>
      </c>
      <c r="AM31" s="126">
        <v>197</v>
      </c>
      <c r="AN31" s="126"/>
      <c r="AO31" s="127">
        <v>23.927</v>
      </c>
      <c r="AP31" s="138">
        <v>0.1</v>
      </c>
      <c r="AQ31" s="125">
        <v>4713.6189999999997</v>
      </c>
      <c r="AR31" s="137">
        <v>1.65E-3</v>
      </c>
      <c r="AS31" s="125">
        <v>38</v>
      </c>
      <c r="AT31" s="137">
        <v>7.6E-3</v>
      </c>
      <c r="AU31" s="125">
        <v>175.1</v>
      </c>
      <c r="AV31" s="137">
        <v>2.639E-2</v>
      </c>
      <c r="AW31" s="125">
        <v>607.9</v>
      </c>
      <c r="AX31" s="126">
        <v>91</v>
      </c>
      <c r="AY31" s="138">
        <v>1</v>
      </c>
      <c r="AZ31" s="125">
        <v>91</v>
      </c>
      <c r="BA31" s="162">
        <v>2E-3</v>
      </c>
      <c r="BB31" s="125">
        <v>46.1</v>
      </c>
      <c r="BC31" s="139">
        <v>6.2799999999999995E-2</v>
      </c>
      <c r="BD31" s="125">
        <v>1446.6</v>
      </c>
      <c r="BE31" s="136">
        <v>2.7000000000000001E-3</v>
      </c>
      <c r="BF31" s="125">
        <v>62.2</v>
      </c>
      <c r="BG31" s="129">
        <v>5</v>
      </c>
      <c r="BH31" s="127">
        <v>566.32399999999996</v>
      </c>
      <c r="BI31" s="125">
        <v>2831.62</v>
      </c>
      <c r="BJ31" s="127">
        <v>3384.9879999999998</v>
      </c>
      <c r="BK31" s="142">
        <v>3384.9879999999998</v>
      </c>
      <c r="BL31" s="127">
        <v>2E-3</v>
      </c>
      <c r="BM31" s="125">
        <v>46.1</v>
      </c>
      <c r="BN31" s="257">
        <v>829</v>
      </c>
      <c r="BO31" s="186">
        <v>8.6999999999999993</v>
      </c>
      <c r="BP31" s="125">
        <v>7212.3</v>
      </c>
      <c r="BQ31" s="72">
        <v>184143.32700000002</v>
      </c>
      <c r="BR31" s="73">
        <v>7.9940667245495991</v>
      </c>
      <c r="BS31" s="74">
        <v>1.16022</v>
      </c>
      <c r="BT31" s="67"/>
    </row>
    <row r="32" spans="1:72" ht="15.75" customHeight="1" x14ac:dyDescent="0.3">
      <c r="A32" s="65">
        <v>24</v>
      </c>
      <c r="B32" s="66" t="s">
        <v>188</v>
      </c>
      <c r="C32" s="71">
        <v>37542</v>
      </c>
      <c r="D32" s="151">
        <v>1687</v>
      </c>
      <c r="E32" s="124">
        <v>13.496</v>
      </c>
      <c r="F32" s="125">
        <v>22767.8</v>
      </c>
      <c r="G32" s="126">
        <v>3591</v>
      </c>
      <c r="H32" s="127">
        <v>9.64</v>
      </c>
      <c r="I32" s="126">
        <v>67</v>
      </c>
      <c r="J32" s="124">
        <v>13.496</v>
      </c>
      <c r="K32" s="141">
        <v>185820.5</v>
      </c>
      <c r="L32" s="128">
        <v>0.14000000000000001</v>
      </c>
      <c r="M32" s="129">
        <v>16</v>
      </c>
      <c r="N32" s="124">
        <v>192.39599999999999</v>
      </c>
      <c r="O32" s="130">
        <v>3078.3359999999998</v>
      </c>
      <c r="P32" s="129">
        <v>1790</v>
      </c>
      <c r="Q32" s="132">
        <v>0.76900000000000002</v>
      </c>
      <c r="R32" s="132">
        <v>2.7410000000000001</v>
      </c>
      <c r="S32" s="130">
        <v>7667.8690000000006</v>
      </c>
      <c r="T32" s="125">
        <v>77255.600000000006</v>
      </c>
      <c r="U32" s="133">
        <v>213</v>
      </c>
      <c r="V32" s="127">
        <v>199.86199999999999</v>
      </c>
      <c r="W32" s="125">
        <v>42570.6</v>
      </c>
      <c r="X32" s="126">
        <v>300</v>
      </c>
      <c r="Y32" s="127">
        <v>27.488</v>
      </c>
      <c r="Z32" s="125">
        <v>8246.4</v>
      </c>
      <c r="AA32" s="127">
        <v>0.60099999999999998</v>
      </c>
      <c r="AB32" s="134">
        <v>16389</v>
      </c>
      <c r="AC32" s="218">
        <v>0.25</v>
      </c>
      <c r="AD32" s="125">
        <v>25635.7</v>
      </c>
      <c r="AE32" s="126">
        <v>704</v>
      </c>
      <c r="AF32" s="127">
        <v>0.32200000000000001</v>
      </c>
      <c r="AG32" s="125">
        <v>226.7</v>
      </c>
      <c r="AH32" s="135">
        <v>1.538</v>
      </c>
      <c r="AI32" s="125">
        <v>57739.6</v>
      </c>
      <c r="AJ32" s="136">
        <v>4.7999999999999996E-3</v>
      </c>
      <c r="AK32" s="127">
        <v>0.19400000000000001</v>
      </c>
      <c r="AL32" s="125">
        <v>7463.3</v>
      </c>
      <c r="AM32" s="126">
        <v>551</v>
      </c>
      <c r="AN32" s="126"/>
      <c r="AO32" s="127">
        <v>23.927</v>
      </c>
      <c r="AP32" s="138">
        <v>0.1</v>
      </c>
      <c r="AQ32" s="125">
        <v>13183.777</v>
      </c>
      <c r="AR32" s="137">
        <v>1.65E-3</v>
      </c>
      <c r="AS32" s="125">
        <v>61.9</v>
      </c>
      <c r="AT32" s="137">
        <v>7.6E-3</v>
      </c>
      <c r="AU32" s="125">
        <v>285.3</v>
      </c>
      <c r="AV32" s="137">
        <v>2.639E-2</v>
      </c>
      <c r="AW32" s="125">
        <v>990.7</v>
      </c>
      <c r="AX32" s="126">
        <v>120</v>
      </c>
      <c r="AY32" s="138">
        <v>1</v>
      </c>
      <c r="AZ32" s="125">
        <v>120</v>
      </c>
      <c r="BA32" s="162">
        <v>2E-3</v>
      </c>
      <c r="BB32" s="125">
        <v>75.099999999999994</v>
      </c>
      <c r="BC32" s="139">
        <v>6.2799999999999995E-2</v>
      </c>
      <c r="BD32" s="125">
        <v>2357.6</v>
      </c>
      <c r="BE32" s="136">
        <v>2.7000000000000001E-3</v>
      </c>
      <c r="BF32" s="125">
        <v>101.4</v>
      </c>
      <c r="BG32" s="129">
        <v>8</v>
      </c>
      <c r="BH32" s="135">
        <v>498.62299999999999</v>
      </c>
      <c r="BI32" s="125">
        <v>3988.9839999999999</v>
      </c>
      <c r="BJ32" s="127">
        <v>3384.9879999999998</v>
      </c>
      <c r="BK32" s="142">
        <v>3384.9879999999998</v>
      </c>
      <c r="BL32" s="127">
        <v>2E-3</v>
      </c>
      <c r="BM32" s="125">
        <v>75.099999999999994</v>
      </c>
      <c r="BN32" s="257">
        <v>586.6</v>
      </c>
      <c r="BO32" s="186">
        <v>8.6999999999999993</v>
      </c>
      <c r="BP32" s="125">
        <v>5103.3999999999996</v>
      </c>
      <c r="BQ32" s="72">
        <v>271633.94900000002</v>
      </c>
      <c r="BR32" s="73">
        <v>7.2354682488945716</v>
      </c>
      <c r="BS32" s="74">
        <v>1.0501199999999999</v>
      </c>
      <c r="BT32" s="67"/>
    </row>
    <row r="33" spans="1:72" ht="15.6" x14ac:dyDescent="0.3">
      <c r="A33" s="65">
        <v>25</v>
      </c>
      <c r="B33" s="66" t="s">
        <v>189</v>
      </c>
      <c r="C33" s="71">
        <v>6319</v>
      </c>
      <c r="D33" s="151">
        <v>140</v>
      </c>
      <c r="E33" s="124">
        <v>13.496</v>
      </c>
      <c r="F33" s="125">
        <v>1889.4</v>
      </c>
      <c r="G33" s="126">
        <v>530</v>
      </c>
      <c r="H33" s="127">
        <v>9.64</v>
      </c>
      <c r="I33" s="126">
        <v>20</v>
      </c>
      <c r="J33" s="124">
        <v>13.496</v>
      </c>
      <c r="K33" s="141">
        <v>40107.968999999997</v>
      </c>
      <c r="L33" s="128">
        <v>0.14000000000000001</v>
      </c>
      <c r="M33" s="129">
        <v>5</v>
      </c>
      <c r="N33" s="124">
        <v>192.39599999999999</v>
      </c>
      <c r="O33" s="130">
        <v>961.9799999999999</v>
      </c>
      <c r="P33" s="129">
        <v>302</v>
      </c>
      <c r="Q33" s="132">
        <v>0.76900000000000002</v>
      </c>
      <c r="R33" s="132">
        <v>2.7410000000000001</v>
      </c>
      <c r="S33" s="130">
        <v>1235.3520000000001</v>
      </c>
      <c r="T33" s="125">
        <v>13944.6</v>
      </c>
      <c r="U33" s="133">
        <v>15.2</v>
      </c>
      <c r="V33" s="127">
        <v>199.86199999999999</v>
      </c>
      <c r="W33" s="125">
        <v>3037.9</v>
      </c>
      <c r="X33" s="126">
        <v>68</v>
      </c>
      <c r="Y33" s="127">
        <v>27.488</v>
      </c>
      <c r="Z33" s="125">
        <v>1869.2</v>
      </c>
      <c r="AA33" s="127">
        <v>1.171</v>
      </c>
      <c r="AB33" s="134">
        <v>3113</v>
      </c>
      <c r="AC33" s="147">
        <v>0.46899999999999997</v>
      </c>
      <c r="AD33" s="125">
        <v>8494.5</v>
      </c>
      <c r="AE33" s="126">
        <v>220</v>
      </c>
      <c r="AF33" s="127">
        <v>0.32200000000000001</v>
      </c>
      <c r="AG33" s="125">
        <v>70.8</v>
      </c>
      <c r="AH33" s="135">
        <v>1.538</v>
      </c>
      <c r="AI33" s="125">
        <v>9718.6</v>
      </c>
      <c r="AJ33" s="136">
        <v>4.7999999999999996E-3</v>
      </c>
      <c r="AK33" s="127"/>
      <c r="AL33" s="125">
        <v>30.3</v>
      </c>
      <c r="AM33" s="126">
        <v>80</v>
      </c>
      <c r="AN33" s="126"/>
      <c r="AO33" s="127">
        <v>23.927</v>
      </c>
      <c r="AP33" s="138">
        <v>0.1</v>
      </c>
      <c r="AQ33" s="125">
        <v>1914.1599999999999</v>
      </c>
      <c r="AR33" s="137">
        <v>1.65E-3</v>
      </c>
      <c r="AS33" s="125">
        <v>10.4</v>
      </c>
      <c r="AT33" s="137">
        <v>7.6E-3</v>
      </c>
      <c r="AU33" s="125">
        <v>48</v>
      </c>
      <c r="AV33" s="137">
        <v>2.639E-2</v>
      </c>
      <c r="AW33" s="125">
        <v>166.8</v>
      </c>
      <c r="AX33" s="126">
        <v>36</v>
      </c>
      <c r="AY33" s="138">
        <v>1</v>
      </c>
      <c r="AZ33" s="125">
        <v>36</v>
      </c>
      <c r="BA33" s="162">
        <v>2E-3</v>
      </c>
      <c r="BB33" s="125">
        <v>12.6</v>
      </c>
      <c r="BC33" s="139">
        <v>6.2799999999999995E-2</v>
      </c>
      <c r="BD33" s="125">
        <v>396.8</v>
      </c>
      <c r="BE33" s="136">
        <v>2.7000000000000001E-3</v>
      </c>
      <c r="BF33" s="125">
        <v>17.100000000000001</v>
      </c>
      <c r="BG33" s="129">
        <v>5</v>
      </c>
      <c r="BH33" s="127">
        <v>566.32399999999996</v>
      </c>
      <c r="BI33" s="125">
        <v>2831.62</v>
      </c>
      <c r="BJ33" s="127">
        <v>3384.9879999999998</v>
      </c>
      <c r="BK33" s="142">
        <v>3384.9879999999998</v>
      </c>
      <c r="BL33" s="127">
        <v>2E-3</v>
      </c>
      <c r="BM33" s="125">
        <v>12.6</v>
      </c>
      <c r="BN33" s="257">
        <v>116.6</v>
      </c>
      <c r="BO33" s="186">
        <v>8.6999999999999993</v>
      </c>
      <c r="BP33" s="125">
        <v>1014.4</v>
      </c>
      <c r="BQ33" s="72">
        <v>48900.768000000011</v>
      </c>
      <c r="BR33" s="73">
        <v>7.7386877670517507</v>
      </c>
      <c r="BS33" s="74">
        <v>1.1231500000000001</v>
      </c>
      <c r="BT33" s="67"/>
    </row>
    <row r="34" spans="1:72" ht="15.6" x14ac:dyDescent="0.3">
      <c r="A34" s="65">
        <v>26</v>
      </c>
      <c r="B34" s="66" t="s">
        <v>190</v>
      </c>
      <c r="C34" s="71">
        <v>14561</v>
      </c>
      <c r="D34" s="151">
        <v>343</v>
      </c>
      <c r="E34" s="124">
        <v>13.496</v>
      </c>
      <c r="F34" s="125">
        <v>4629.1000000000004</v>
      </c>
      <c r="G34" s="126">
        <v>1424</v>
      </c>
      <c r="H34" s="127">
        <v>9.64</v>
      </c>
      <c r="I34" s="126">
        <v>37</v>
      </c>
      <c r="J34" s="124">
        <v>13.496</v>
      </c>
      <c r="K34" s="141">
        <v>77332.308999999994</v>
      </c>
      <c r="L34" s="128">
        <v>0.14000000000000001</v>
      </c>
      <c r="M34" s="129">
        <v>11</v>
      </c>
      <c r="N34" s="124">
        <v>192.39599999999999</v>
      </c>
      <c r="O34" s="130">
        <v>2116.3559999999998</v>
      </c>
      <c r="P34" s="129">
        <v>665</v>
      </c>
      <c r="Q34" s="132">
        <v>0.76900000000000002</v>
      </c>
      <c r="R34" s="132">
        <v>2.7410000000000001</v>
      </c>
      <c r="S34" s="130">
        <v>2917.8209999999999</v>
      </c>
      <c r="T34" s="125">
        <v>32079.200000000001</v>
      </c>
      <c r="U34" s="133">
        <v>68.650000000000006</v>
      </c>
      <c r="V34" s="127">
        <v>199.86199999999999</v>
      </c>
      <c r="W34" s="125">
        <v>13720.5</v>
      </c>
      <c r="X34" s="126">
        <v>130</v>
      </c>
      <c r="Y34" s="127">
        <v>27.488</v>
      </c>
      <c r="Z34" s="125">
        <v>3573.4</v>
      </c>
      <c r="AA34" s="127">
        <v>0.86899999999999999</v>
      </c>
      <c r="AB34" s="134">
        <v>7406</v>
      </c>
      <c r="AC34" s="147">
        <v>0.35</v>
      </c>
      <c r="AD34" s="125">
        <v>14597.6</v>
      </c>
      <c r="AE34" s="126">
        <v>320</v>
      </c>
      <c r="AF34" s="127">
        <v>0.32200000000000001</v>
      </c>
      <c r="AG34" s="125">
        <v>103</v>
      </c>
      <c r="AH34" s="135">
        <v>1.538</v>
      </c>
      <c r="AI34" s="125">
        <v>22394.799999999999</v>
      </c>
      <c r="AJ34" s="136">
        <v>4.7999999999999996E-3</v>
      </c>
      <c r="AK34" s="127">
        <v>0.112</v>
      </c>
      <c r="AL34" s="125">
        <v>1700.7</v>
      </c>
      <c r="AM34" s="126"/>
      <c r="AN34" s="126">
        <v>62</v>
      </c>
      <c r="AO34" s="127">
        <v>23.927</v>
      </c>
      <c r="AP34" s="138">
        <v>0.1</v>
      </c>
      <c r="AQ34" s="125">
        <v>1631.8213999999998</v>
      </c>
      <c r="AR34" s="137">
        <v>1.65E-3</v>
      </c>
      <c r="AS34" s="125">
        <v>24</v>
      </c>
      <c r="AT34" s="137">
        <v>7.6E-3</v>
      </c>
      <c r="AU34" s="125">
        <v>110.7</v>
      </c>
      <c r="AV34" s="137">
        <v>2.639E-2</v>
      </c>
      <c r="AW34" s="125">
        <v>384.3</v>
      </c>
      <c r="AX34" s="126">
        <v>48</v>
      </c>
      <c r="AY34" s="138">
        <v>1</v>
      </c>
      <c r="AZ34" s="125">
        <v>48</v>
      </c>
      <c r="BA34" s="162">
        <v>2E-3</v>
      </c>
      <c r="BB34" s="125">
        <v>29.1</v>
      </c>
      <c r="BC34" s="139">
        <v>6.2799999999999995E-2</v>
      </c>
      <c r="BD34" s="125">
        <v>914.4</v>
      </c>
      <c r="BE34" s="136">
        <v>2.7000000000000001E-3</v>
      </c>
      <c r="BF34" s="125">
        <v>39.299999999999997</v>
      </c>
      <c r="BG34" s="129">
        <v>5</v>
      </c>
      <c r="BH34" s="127">
        <v>566.32399999999996</v>
      </c>
      <c r="BI34" s="125">
        <v>2831.62</v>
      </c>
      <c r="BJ34" s="127">
        <v>3384.9879999999998</v>
      </c>
      <c r="BK34" s="142">
        <v>3384.9879999999998</v>
      </c>
      <c r="BL34" s="127">
        <v>2E-3</v>
      </c>
      <c r="BM34" s="125">
        <v>29.1</v>
      </c>
      <c r="BN34" s="257">
        <v>206.2</v>
      </c>
      <c r="BO34" s="186">
        <v>8.6999999999999993</v>
      </c>
      <c r="BP34" s="125">
        <v>1793.9</v>
      </c>
      <c r="BQ34" s="72">
        <v>104019.5294</v>
      </c>
      <c r="BR34" s="73">
        <v>7.1437078085296335</v>
      </c>
      <c r="BS34" s="74">
        <v>1.0367999999999999</v>
      </c>
      <c r="BT34" s="67"/>
    </row>
    <row r="35" spans="1:72" ht="15.6" x14ac:dyDescent="0.3">
      <c r="A35" s="65">
        <v>27</v>
      </c>
      <c r="B35" s="66" t="s">
        <v>213</v>
      </c>
      <c r="C35" s="71">
        <v>36368</v>
      </c>
      <c r="D35" s="151">
        <v>1180</v>
      </c>
      <c r="E35" s="124">
        <v>13.496</v>
      </c>
      <c r="F35" s="125">
        <v>15925.3</v>
      </c>
      <c r="G35" s="126">
        <v>3475</v>
      </c>
      <c r="H35" s="127">
        <v>9.64</v>
      </c>
      <c r="I35" s="126">
        <v>132</v>
      </c>
      <c r="J35" s="124">
        <v>13.496</v>
      </c>
      <c r="K35" s="141">
        <v>159115.21</v>
      </c>
      <c r="L35" s="128">
        <v>0.16</v>
      </c>
      <c r="M35" s="129">
        <v>22</v>
      </c>
      <c r="N35" s="124">
        <v>192.39599999999999</v>
      </c>
      <c r="O35" s="130">
        <v>4232.7119999999995</v>
      </c>
      <c r="P35" s="129">
        <v>2100</v>
      </c>
      <c r="Q35" s="132">
        <v>0.76900000000000002</v>
      </c>
      <c r="R35" s="132">
        <v>2.7410000000000001</v>
      </c>
      <c r="S35" s="130">
        <v>8428.375</v>
      </c>
      <c r="T35" s="125">
        <v>79044.899999999994</v>
      </c>
      <c r="U35" s="133">
        <v>90</v>
      </c>
      <c r="V35" s="127">
        <v>199.86199999999999</v>
      </c>
      <c r="W35" s="125">
        <v>17987.599999999999</v>
      </c>
      <c r="X35" s="126">
        <v>203</v>
      </c>
      <c r="Y35" s="127">
        <v>27.488</v>
      </c>
      <c r="Z35" s="125">
        <v>5580.1</v>
      </c>
      <c r="AA35" s="127">
        <v>0.55700000000000005</v>
      </c>
      <c r="AB35" s="134"/>
      <c r="AC35" s="147"/>
      <c r="AD35" s="125">
        <v>20257</v>
      </c>
      <c r="AE35" s="126">
        <v>1400</v>
      </c>
      <c r="AF35" s="127">
        <v>0.32200000000000001</v>
      </c>
      <c r="AG35" s="125">
        <v>450.8</v>
      </c>
      <c r="AH35" s="135">
        <v>1.538</v>
      </c>
      <c r="AI35" s="125">
        <v>55934</v>
      </c>
      <c r="AJ35" s="136">
        <v>1.5800000000000002E-2</v>
      </c>
      <c r="AK35" s="127">
        <v>1.115</v>
      </c>
      <c r="AL35" s="125">
        <v>41124.9</v>
      </c>
      <c r="AM35" s="126">
        <v>388</v>
      </c>
      <c r="AN35" s="126"/>
      <c r="AO35" s="127">
        <v>29.132999999999999</v>
      </c>
      <c r="AP35" s="138">
        <v>0.1</v>
      </c>
      <c r="AQ35" s="125">
        <v>11303.603999999999</v>
      </c>
      <c r="AR35" s="137">
        <v>3.15E-3</v>
      </c>
      <c r="AS35" s="125">
        <v>114.6</v>
      </c>
      <c r="AT35" s="137">
        <v>7.6E-3</v>
      </c>
      <c r="AU35" s="125">
        <v>276.39999999999998</v>
      </c>
      <c r="AV35" s="137">
        <v>2.639E-2</v>
      </c>
      <c r="AW35" s="125">
        <v>959.8</v>
      </c>
      <c r="AX35" s="126">
        <v>78</v>
      </c>
      <c r="AY35" s="138">
        <v>1</v>
      </c>
      <c r="AZ35" s="125">
        <v>78</v>
      </c>
      <c r="BA35" s="162">
        <v>2E-3</v>
      </c>
      <c r="BB35" s="125">
        <v>72.7</v>
      </c>
      <c r="BC35" s="139">
        <v>5.1700000000000003E-2</v>
      </c>
      <c r="BD35" s="125">
        <v>1880.2</v>
      </c>
      <c r="BE35" s="136">
        <v>1.5E-3</v>
      </c>
      <c r="BF35" s="125">
        <v>54.6</v>
      </c>
      <c r="BG35" s="129">
        <v>7</v>
      </c>
      <c r="BH35" s="135">
        <v>498.62299999999999</v>
      </c>
      <c r="BI35" s="125">
        <v>3490.3609999999999</v>
      </c>
      <c r="BJ35" s="127">
        <v>3384.9879999999998</v>
      </c>
      <c r="BK35" s="142">
        <v>3384.9879999999998</v>
      </c>
      <c r="BL35" s="127">
        <v>3.0000000000000001E-3</v>
      </c>
      <c r="BM35" s="125">
        <v>109.1</v>
      </c>
      <c r="BN35" s="257">
        <v>888.274</v>
      </c>
      <c r="BO35" s="186">
        <v>8.1999999999999993</v>
      </c>
      <c r="BP35" s="125">
        <v>7283.8</v>
      </c>
      <c r="BQ35" s="72">
        <v>265312.75300000003</v>
      </c>
      <c r="BR35" s="73">
        <v>7.2952252804663447</v>
      </c>
      <c r="BS35" s="74">
        <v>1.0587899999999999</v>
      </c>
      <c r="BT35" s="67"/>
    </row>
    <row r="36" spans="1:72" ht="15.6" x14ac:dyDescent="0.3">
      <c r="A36" s="65">
        <v>28</v>
      </c>
      <c r="B36" s="66" t="s">
        <v>191</v>
      </c>
      <c r="C36" s="71">
        <v>14886</v>
      </c>
      <c r="D36" s="151">
        <v>546</v>
      </c>
      <c r="E36" s="124">
        <v>13.496</v>
      </c>
      <c r="F36" s="125">
        <v>7368.8</v>
      </c>
      <c r="G36" s="126">
        <v>1457</v>
      </c>
      <c r="H36" s="127">
        <v>9.64</v>
      </c>
      <c r="I36" s="126"/>
      <c r="J36" s="124">
        <v>13.496</v>
      </c>
      <c r="K36" s="141">
        <v>62418.305999999997</v>
      </c>
      <c r="L36" s="128">
        <v>0.14000000000000001</v>
      </c>
      <c r="M36" s="129">
        <v>10</v>
      </c>
      <c r="N36" s="124">
        <v>192.39599999999999</v>
      </c>
      <c r="O36" s="130">
        <v>1923.9599999999998</v>
      </c>
      <c r="P36" s="129">
        <v>850</v>
      </c>
      <c r="Q36" s="132">
        <v>0.76900000000000002</v>
      </c>
      <c r="R36" s="132">
        <v>2.7410000000000001</v>
      </c>
      <c r="S36" s="130">
        <v>3450.2829999999999</v>
      </c>
      <c r="T36" s="125">
        <v>30124.7</v>
      </c>
      <c r="U36" s="133">
        <v>69</v>
      </c>
      <c r="V36" s="127">
        <v>199.86199999999999</v>
      </c>
      <c r="W36" s="125">
        <v>13790.5</v>
      </c>
      <c r="X36" s="126">
        <v>98</v>
      </c>
      <c r="Y36" s="127">
        <v>27.488</v>
      </c>
      <c r="Z36" s="125">
        <v>2693.8</v>
      </c>
      <c r="AA36" s="127">
        <v>0.86899999999999999</v>
      </c>
      <c r="AB36" s="134">
        <v>8815</v>
      </c>
      <c r="AC36" s="147">
        <v>0.35</v>
      </c>
      <c r="AD36" s="125">
        <v>15249.9</v>
      </c>
      <c r="AE36" s="126">
        <v>400</v>
      </c>
      <c r="AF36" s="127">
        <v>0.32200000000000001</v>
      </c>
      <c r="AG36" s="125">
        <v>128.80000000000001</v>
      </c>
      <c r="AH36" s="135">
        <v>1.538</v>
      </c>
      <c r="AI36" s="125">
        <v>22894.7</v>
      </c>
      <c r="AJ36" s="136">
        <v>4.7999999999999996E-3</v>
      </c>
      <c r="AK36" s="127">
        <v>1.389</v>
      </c>
      <c r="AL36" s="125">
        <v>20748.099999999999</v>
      </c>
      <c r="AM36" s="126">
        <v>295</v>
      </c>
      <c r="AN36" s="126"/>
      <c r="AO36" s="127">
        <v>23.927</v>
      </c>
      <c r="AP36" s="138">
        <v>0.1</v>
      </c>
      <c r="AQ36" s="125">
        <v>7058.4650000000001</v>
      </c>
      <c r="AR36" s="137">
        <v>1.65E-3</v>
      </c>
      <c r="AS36" s="125">
        <v>24.6</v>
      </c>
      <c r="AT36" s="137">
        <v>7.6E-3</v>
      </c>
      <c r="AU36" s="125">
        <v>113.1</v>
      </c>
      <c r="AV36" s="137">
        <v>2.639E-2</v>
      </c>
      <c r="AW36" s="125">
        <v>392.8</v>
      </c>
      <c r="AX36" s="126">
        <v>44</v>
      </c>
      <c r="AY36" s="138">
        <v>1</v>
      </c>
      <c r="AZ36" s="125">
        <v>44</v>
      </c>
      <c r="BA36" s="162">
        <v>2E-3</v>
      </c>
      <c r="BB36" s="125">
        <v>29.8</v>
      </c>
      <c r="BC36" s="139">
        <v>6.2799999999999995E-2</v>
      </c>
      <c r="BD36" s="125">
        <v>934.8</v>
      </c>
      <c r="BE36" s="136">
        <v>2.7000000000000001E-3</v>
      </c>
      <c r="BF36" s="125">
        <v>40.200000000000003</v>
      </c>
      <c r="BG36" s="129">
        <v>5</v>
      </c>
      <c r="BH36" s="127">
        <v>566.32399999999996</v>
      </c>
      <c r="BI36" s="125">
        <v>2831.62</v>
      </c>
      <c r="BJ36" s="127">
        <v>3384.9879999999998</v>
      </c>
      <c r="BK36" s="142">
        <v>3384.9879999999998</v>
      </c>
      <c r="BL36" s="127">
        <v>2E-3</v>
      </c>
      <c r="BM36" s="125">
        <v>29.8</v>
      </c>
      <c r="BN36" s="257">
        <v>189.7</v>
      </c>
      <c r="BO36" s="186">
        <v>8.6999999999999993</v>
      </c>
      <c r="BP36" s="125">
        <v>1650.4</v>
      </c>
      <c r="BQ36" s="72">
        <v>129533.87299999999</v>
      </c>
      <c r="BR36" s="73">
        <v>8.701724640601908</v>
      </c>
      <c r="BS36" s="74">
        <v>1.26292</v>
      </c>
      <c r="BT36" s="67"/>
    </row>
    <row r="37" spans="1:72" ht="15.6" x14ac:dyDescent="0.3">
      <c r="A37" s="65">
        <v>29</v>
      </c>
      <c r="B37" s="66" t="s">
        <v>192</v>
      </c>
      <c r="C37" s="71">
        <v>22062</v>
      </c>
      <c r="D37" s="151">
        <v>474</v>
      </c>
      <c r="E37" s="124">
        <v>13.496</v>
      </c>
      <c r="F37" s="125">
        <v>6397.1</v>
      </c>
      <c r="G37" s="126">
        <v>2130</v>
      </c>
      <c r="H37" s="127">
        <v>9.64</v>
      </c>
      <c r="I37" s="126">
        <v>388</v>
      </c>
      <c r="J37" s="124">
        <v>13.496</v>
      </c>
      <c r="K37" s="141">
        <v>101484.81</v>
      </c>
      <c r="L37" s="128">
        <v>0.14000000000000001</v>
      </c>
      <c r="M37" s="129">
        <v>17</v>
      </c>
      <c r="N37" s="124">
        <v>192.39599999999999</v>
      </c>
      <c r="O37" s="130">
        <v>3270.732</v>
      </c>
      <c r="P37" s="129">
        <v>1126</v>
      </c>
      <c r="Q37" s="132">
        <v>0.76900000000000002</v>
      </c>
      <c r="R37" s="132">
        <v>2.7410000000000001</v>
      </c>
      <c r="S37" s="130">
        <v>4724.3360000000002</v>
      </c>
      <c r="T37" s="125">
        <v>51580.3</v>
      </c>
      <c r="U37" s="133">
        <v>61.91</v>
      </c>
      <c r="V37" s="127">
        <v>199.86199999999999</v>
      </c>
      <c r="W37" s="125">
        <v>12373.5</v>
      </c>
      <c r="X37" s="126">
        <v>170</v>
      </c>
      <c r="Y37" s="127">
        <v>27.488</v>
      </c>
      <c r="Z37" s="125">
        <v>4673</v>
      </c>
      <c r="AA37" s="127">
        <v>0.73399999999999999</v>
      </c>
      <c r="AB37" s="134">
        <v>10728</v>
      </c>
      <c r="AC37" s="218">
        <v>0.25</v>
      </c>
      <c r="AD37" s="125">
        <v>18205</v>
      </c>
      <c r="AE37" s="126">
        <v>830</v>
      </c>
      <c r="AF37" s="127">
        <v>0.32200000000000001</v>
      </c>
      <c r="AG37" s="125">
        <v>267.3</v>
      </c>
      <c r="AH37" s="135">
        <v>1.538</v>
      </c>
      <c r="AI37" s="125">
        <v>33931.4</v>
      </c>
      <c r="AJ37" s="136">
        <v>4.7999999999999996E-3</v>
      </c>
      <c r="AK37" s="127">
        <v>0.46899999999999997</v>
      </c>
      <c r="AL37" s="125">
        <v>10453</v>
      </c>
      <c r="AM37" s="126">
        <v>354</v>
      </c>
      <c r="AN37" s="126"/>
      <c r="AO37" s="127">
        <v>23.927</v>
      </c>
      <c r="AP37" s="138">
        <v>0.1</v>
      </c>
      <c r="AQ37" s="125">
        <v>8470.1579999999994</v>
      </c>
      <c r="AR37" s="137">
        <v>1.65E-3</v>
      </c>
      <c r="AS37" s="125">
        <v>36.4</v>
      </c>
      <c r="AT37" s="137">
        <v>7.6E-3</v>
      </c>
      <c r="AU37" s="125">
        <v>167.7</v>
      </c>
      <c r="AV37" s="137">
        <v>2.639E-2</v>
      </c>
      <c r="AW37" s="125">
        <v>582.20000000000005</v>
      </c>
      <c r="AX37" s="126">
        <v>58</v>
      </c>
      <c r="AY37" s="138">
        <v>1</v>
      </c>
      <c r="AZ37" s="125">
        <v>58</v>
      </c>
      <c r="BA37" s="162">
        <v>2E-3</v>
      </c>
      <c r="BB37" s="125">
        <v>44.1</v>
      </c>
      <c r="BC37" s="139">
        <v>6.2799999999999995E-2</v>
      </c>
      <c r="BD37" s="125">
        <v>1385.5</v>
      </c>
      <c r="BE37" s="136">
        <v>2.7000000000000001E-3</v>
      </c>
      <c r="BF37" s="125">
        <v>59.6</v>
      </c>
      <c r="BG37" s="129">
        <v>5</v>
      </c>
      <c r="BH37" s="127">
        <v>566.32399999999996</v>
      </c>
      <c r="BI37" s="125">
        <v>2831.62</v>
      </c>
      <c r="BJ37" s="127">
        <v>3384.9879999999998</v>
      </c>
      <c r="BK37" s="142">
        <v>3384.9879999999998</v>
      </c>
      <c r="BL37" s="127">
        <v>2E-3</v>
      </c>
      <c r="BM37" s="125">
        <v>44.1</v>
      </c>
      <c r="BN37" s="257">
        <v>441.4</v>
      </c>
      <c r="BO37" s="186">
        <v>8.6999999999999993</v>
      </c>
      <c r="BP37" s="125">
        <v>3840.2</v>
      </c>
      <c r="BQ37" s="72">
        <v>158785.16600000006</v>
      </c>
      <c r="BR37" s="73">
        <v>7.1972244583446674</v>
      </c>
      <c r="BS37" s="74">
        <v>1.04457</v>
      </c>
      <c r="BT37" s="67"/>
    </row>
    <row r="38" spans="1:72" ht="15.6" x14ac:dyDescent="0.3">
      <c r="A38" s="65">
        <v>30</v>
      </c>
      <c r="B38" s="66" t="s">
        <v>193</v>
      </c>
      <c r="C38" s="71">
        <v>33581</v>
      </c>
      <c r="D38" s="151">
        <v>1015</v>
      </c>
      <c r="E38" s="124">
        <v>13.496</v>
      </c>
      <c r="F38" s="125">
        <v>13698.4</v>
      </c>
      <c r="G38" s="126">
        <v>2741</v>
      </c>
      <c r="H38" s="127">
        <v>9.64</v>
      </c>
      <c r="I38" s="126">
        <v>45</v>
      </c>
      <c r="J38" s="124">
        <v>13.496</v>
      </c>
      <c r="K38" s="141">
        <v>115712.511</v>
      </c>
      <c r="L38" s="128">
        <v>0.14000000000000001</v>
      </c>
      <c r="M38" s="129">
        <v>14</v>
      </c>
      <c r="N38" s="124">
        <v>192.39599999999999</v>
      </c>
      <c r="O38" s="130">
        <v>2693.5439999999999</v>
      </c>
      <c r="P38" s="129">
        <v>1180</v>
      </c>
      <c r="Q38" s="132">
        <v>0.76900000000000002</v>
      </c>
      <c r="R38" s="132">
        <v>2.7410000000000001</v>
      </c>
      <c r="S38" s="130">
        <v>5342.2090000000007</v>
      </c>
      <c r="T38" s="125">
        <v>55050.3</v>
      </c>
      <c r="U38" s="133">
        <v>75.349999999999994</v>
      </c>
      <c r="V38" s="127">
        <v>199.86199999999999</v>
      </c>
      <c r="W38" s="125">
        <v>15059.6</v>
      </c>
      <c r="X38" s="126">
        <v>499</v>
      </c>
      <c r="Y38" s="127">
        <v>27.488</v>
      </c>
      <c r="Z38" s="125">
        <v>13716.5</v>
      </c>
      <c r="AA38" s="127">
        <v>0.60099999999999998</v>
      </c>
      <c r="AB38" s="134">
        <v>13613</v>
      </c>
      <c r="AC38" s="218">
        <v>0.25</v>
      </c>
      <c r="AD38" s="125">
        <v>22734.6</v>
      </c>
      <c r="AE38" s="126">
        <v>730</v>
      </c>
      <c r="AF38" s="127">
        <v>0.32200000000000001</v>
      </c>
      <c r="AG38" s="125">
        <v>235.1</v>
      </c>
      <c r="AH38" s="135">
        <v>1.538</v>
      </c>
      <c r="AI38" s="125">
        <v>51647.6</v>
      </c>
      <c r="AJ38" s="136">
        <v>4.7999999999999996E-3</v>
      </c>
      <c r="AK38" s="127">
        <v>0.433</v>
      </c>
      <c r="AL38" s="125">
        <v>14701.8</v>
      </c>
      <c r="AM38" s="126">
        <v>460</v>
      </c>
      <c r="AN38" s="126"/>
      <c r="AO38" s="127">
        <v>23.927</v>
      </c>
      <c r="AP38" s="138">
        <v>0.1</v>
      </c>
      <c r="AQ38" s="125">
        <v>11006.42</v>
      </c>
      <c r="AR38" s="137">
        <v>1.65E-3</v>
      </c>
      <c r="AS38" s="125">
        <v>55.4</v>
      </c>
      <c r="AT38" s="137">
        <v>7.6E-3</v>
      </c>
      <c r="AU38" s="125">
        <v>255.2</v>
      </c>
      <c r="AV38" s="137">
        <v>2.639E-2</v>
      </c>
      <c r="AW38" s="125">
        <v>886.2</v>
      </c>
      <c r="AX38" s="126">
        <v>58</v>
      </c>
      <c r="AY38" s="138">
        <v>1</v>
      </c>
      <c r="AZ38" s="125">
        <v>58</v>
      </c>
      <c r="BA38" s="162">
        <v>2E-3</v>
      </c>
      <c r="BB38" s="125">
        <v>67.2</v>
      </c>
      <c r="BC38" s="139">
        <v>6.2799999999999995E-2</v>
      </c>
      <c r="BD38" s="125">
        <v>2108.9</v>
      </c>
      <c r="BE38" s="136">
        <v>2.7000000000000001E-3</v>
      </c>
      <c r="BF38" s="125">
        <v>90.7</v>
      </c>
      <c r="BG38" s="129">
        <v>7</v>
      </c>
      <c r="BH38" s="135">
        <v>498.62299999999999</v>
      </c>
      <c r="BI38" s="125">
        <v>3490.3609999999999</v>
      </c>
      <c r="BJ38" s="127">
        <v>3384.9879999999998</v>
      </c>
      <c r="BK38" s="142">
        <v>3384.9879999999998</v>
      </c>
      <c r="BL38" s="127">
        <v>2E-3</v>
      </c>
      <c r="BM38" s="125">
        <v>67.2</v>
      </c>
      <c r="BN38" s="257">
        <v>551.70000000000005</v>
      </c>
      <c r="BO38" s="186">
        <v>8.6999999999999993</v>
      </c>
      <c r="BP38" s="125">
        <v>4799.8</v>
      </c>
      <c r="BQ38" s="72">
        <v>213114.26900000006</v>
      </c>
      <c r="BR38" s="73">
        <v>6.3462752449301707</v>
      </c>
      <c r="BS38" s="74">
        <v>0.92107000000000006</v>
      </c>
      <c r="BT38" s="67"/>
    </row>
    <row r="39" spans="1:72" ht="15.6" x14ac:dyDescent="0.3">
      <c r="A39" s="65">
        <v>31</v>
      </c>
      <c r="B39" s="66" t="s">
        <v>194</v>
      </c>
      <c r="C39" s="71">
        <v>33853</v>
      </c>
      <c r="D39" s="151">
        <v>1368</v>
      </c>
      <c r="E39" s="124">
        <v>13.496</v>
      </c>
      <c r="F39" s="125">
        <v>18462.5</v>
      </c>
      <c r="G39" s="126">
        <v>3697</v>
      </c>
      <c r="H39" s="127">
        <v>9.64</v>
      </c>
      <c r="I39" s="126">
        <v>122</v>
      </c>
      <c r="J39" s="124">
        <v>13.496</v>
      </c>
      <c r="K39" s="141">
        <v>183454.41500000001</v>
      </c>
      <c r="L39" s="128">
        <v>0.14000000000000001</v>
      </c>
      <c r="M39" s="129">
        <v>18</v>
      </c>
      <c r="N39" s="124">
        <v>192.39599999999999</v>
      </c>
      <c r="O39" s="130">
        <v>3463.1279999999997</v>
      </c>
      <c r="P39" s="129">
        <v>1320</v>
      </c>
      <c r="Q39" s="132">
        <v>0.76900000000000002</v>
      </c>
      <c r="R39" s="132">
        <v>2.7410000000000001</v>
      </c>
      <c r="S39" s="130">
        <v>6461.1130000000003</v>
      </c>
      <c r="T39" s="125">
        <v>78113.399999999994</v>
      </c>
      <c r="U39" s="133">
        <v>125.52500000000001</v>
      </c>
      <c r="V39" s="127">
        <v>199.86199999999999</v>
      </c>
      <c r="W39" s="125">
        <v>25087.7</v>
      </c>
      <c r="X39" s="126">
        <v>712</v>
      </c>
      <c r="Y39" s="127">
        <v>27.488</v>
      </c>
      <c r="Z39" s="125">
        <v>19571.5</v>
      </c>
      <c r="AA39" s="127">
        <v>0.60099999999999998</v>
      </c>
      <c r="AB39" s="134">
        <v>23370</v>
      </c>
      <c r="AC39" s="218">
        <v>0.25</v>
      </c>
      <c r="AD39" s="125">
        <v>24727.5</v>
      </c>
      <c r="AE39" s="126">
        <v>920</v>
      </c>
      <c r="AF39" s="127">
        <v>0.32200000000000001</v>
      </c>
      <c r="AG39" s="125">
        <v>296.2</v>
      </c>
      <c r="AH39" s="135">
        <v>1.538</v>
      </c>
      <c r="AI39" s="125">
        <v>52065.9</v>
      </c>
      <c r="AJ39" s="136">
        <v>4.7999999999999996E-3</v>
      </c>
      <c r="AK39" s="127"/>
      <c r="AL39" s="125">
        <v>162.5</v>
      </c>
      <c r="AM39" s="126"/>
      <c r="AN39" s="126">
        <v>448</v>
      </c>
      <c r="AO39" s="127">
        <v>23.927</v>
      </c>
      <c r="AP39" s="138">
        <v>0.1</v>
      </c>
      <c r="AQ39" s="125">
        <v>11791.2256</v>
      </c>
      <c r="AR39" s="137">
        <v>1.65E-3</v>
      </c>
      <c r="AS39" s="125">
        <v>55.9</v>
      </c>
      <c r="AT39" s="137">
        <v>7.6E-3</v>
      </c>
      <c r="AU39" s="125">
        <v>257.3</v>
      </c>
      <c r="AV39" s="137">
        <v>2.639E-2</v>
      </c>
      <c r="AW39" s="125">
        <v>893.4</v>
      </c>
      <c r="AX39" s="126">
        <v>70</v>
      </c>
      <c r="AY39" s="138">
        <v>1</v>
      </c>
      <c r="AZ39" s="125">
        <v>70</v>
      </c>
      <c r="BA39" s="162">
        <v>2E-3</v>
      </c>
      <c r="BB39" s="125">
        <v>67.7</v>
      </c>
      <c r="BC39" s="139">
        <v>6.2799999999999995E-2</v>
      </c>
      <c r="BD39" s="125">
        <v>2126</v>
      </c>
      <c r="BE39" s="136">
        <v>2.7000000000000001E-3</v>
      </c>
      <c r="BF39" s="125">
        <v>91.4</v>
      </c>
      <c r="BG39" s="129">
        <v>7</v>
      </c>
      <c r="BH39" s="135">
        <v>498.62299999999999</v>
      </c>
      <c r="BI39" s="125">
        <v>3490.3609999999999</v>
      </c>
      <c r="BJ39" s="127">
        <v>3384.9879999999998</v>
      </c>
      <c r="BK39" s="142">
        <v>3384.9879999999998</v>
      </c>
      <c r="BL39" s="127">
        <v>2E-3</v>
      </c>
      <c r="BM39" s="125">
        <v>67.7</v>
      </c>
      <c r="BN39" s="257">
        <v>582.29999999999995</v>
      </c>
      <c r="BO39" s="186">
        <v>8.6999999999999993</v>
      </c>
      <c r="BP39" s="125">
        <v>5066</v>
      </c>
      <c r="BQ39" s="72">
        <v>245849.1746</v>
      </c>
      <c r="BR39" s="73">
        <v>7.2622566567217088</v>
      </c>
      <c r="BS39" s="74">
        <v>1.0540099999999999</v>
      </c>
      <c r="BT39" s="67"/>
    </row>
    <row r="40" spans="1:72" ht="17.399999999999999" customHeight="1" x14ac:dyDescent="0.35">
      <c r="A40" s="330" t="s">
        <v>266</v>
      </c>
      <c r="B40" s="331"/>
      <c r="C40" s="103">
        <v>1192491</v>
      </c>
      <c r="D40" s="152">
        <v>51318</v>
      </c>
      <c r="E40" s="153" t="s">
        <v>25</v>
      </c>
      <c r="F40" s="154">
        <v>692587.6</v>
      </c>
      <c r="G40" s="152">
        <v>130282</v>
      </c>
      <c r="H40" s="153" t="s">
        <v>25</v>
      </c>
      <c r="I40" s="152">
        <v>6300</v>
      </c>
      <c r="J40" s="153" t="s">
        <v>25</v>
      </c>
      <c r="K40" s="154">
        <v>5173756.6209999993</v>
      </c>
      <c r="L40" s="153" t="s">
        <v>25</v>
      </c>
      <c r="M40" s="152">
        <v>309</v>
      </c>
      <c r="N40" s="153" t="s">
        <v>25</v>
      </c>
      <c r="O40" s="154">
        <v>59450.363999999994</v>
      </c>
      <c r="P40" s="152">
        <v>48593</v>
      </c>
      <c r="Q40" s="153" t="s">
        <v>25</v>
      </c>
      <c r="R40" s="153" t="s">
        <v>25</v>
      </c>
      <c r="S40" s="154">
        <v>233380.27100000001</v>
      </c>
      <c r="T40" s="154">
        <v>2394380.8000000003</v>
      </c>
      <c r="U40" s="155">
        <v>3516.7750000000005</v>
      </c>
      <c r="V40" s="153" t="s">
        <v>25</v>
      </c>
      <c r="W40" s="154">
        <v>702869.59999999986</v>
      </c>
      <c r="X40" s="152">
        <v>14980</v>
      </c>
      <c r="Y40" s="153" t="s">
        <v>25</v>
      </c>
      <c r="Z40" s="154">
        <v>411770.30000000005</v>
      </c>
      <c r="AA40" s="153" t="s">
        <v>25</v>
      </c>
      <c r="AB40" s="156">
        <v>235973</v>
      </c>
      <c r="AC40" s="157" t="s">
        <v>25</v>
      </c>
      <c r="AD40" s="154">
        <v>809257.39999999991</v>
      </c>
      <c r="AE40" s="152">
        <v>28042</v>
      </c>
      <c r="AF40" s="153" t="s">
        <v>25</v>
      </c>
      <c r="AG40" s="154">
        <v>9029.3999999999978</v>
      </c>
      <c r="AH40" s="153" t="s">
        <v>25</v>
      </c>
      <c r="AI40" s="154">
        <v>1583263.1000000003</v>
      </c>
      <c r="AJ40" s="153" t="s">
        <v>40</v>
      </c>
      <c r="AK40" s="153" t="s">
        <v>40</v>
      </c>
      <c r="AL40" s="154">
        <v>332285.90000000002</v>
      </c>
      <c r="AM40" s="152">
        <v>8986</v>
      </c>
      <c r="AN40" s="152">
        <v>10199</v>
      </c>
      <c r="AO40" s="153" t="s">
        <v>40</v>
      </c>
      <c r="AP40" s="153" t="s">
        <v>40</v>
      </c>
      <c r="AQ40" s="154">
        <v>552385.1797000001</v>
      </c>
      <c r="AR40" s="153" t="s">
        <v>40</v>
      </c>
      <c r="AS40" s="154">
        <v>2927.3</v>
      </c>
      <c r="AT40" s="153" t="s">
        <v>40</v>
      </c>
      <c r="AU40" s="154">
        <v>9062.9</v>
      </c>
      <c r="AV40" s="153" t="s">
        <v>40</v>
      </c>
      <c r="AW40" s="154">
        <v>18024.2</v>
      </c>
      <c r="AX40" s="152">
        <v>1980</v>
      </c>
      <c r="AY40" s="153" t="s">
        <v>25</v>
      </c>
      <c r="AZ40" s="154">
        <v>1980</v>
      </c>
      <c r="BA40" s="153" t="s">
        <v>25</v>
      </c>
      <c r="BB40" s="154">
        <v>2384.7999999999988</v>
      </c>
      <c r="BC40" s="153" t="s">
        <v>25</v>
      </c>
      <c r="BD40" s="154">
        <v>67787.799999999988</v>
      </c>
      <c r="BE40" s="153" t="s">
        <v>25</v>
      </c>
      <c r="BF40" s="154">
        <v>2452.3999999999996</v>
      </c>
      <c r="BG40" s="152">
        <v>274</v>
      </c>
      <c r="BH40" s="153" t="s">
        <v>25</v>
      </c>
      <c r="BI40" s="154">
        <v>128840.36999999995</v>
      </c>
      <c r="BJ40" s="153" t="s">
        <v>25</v>
      </c>
      <c r="BK40" s="154">
        <v>108836.53799999996</v>
      </c>
      <c r="BL40" s="153" t="s">
        <v>25</v>
      </c>
      <c r="BM40" s="154">
        <v>3024.5999999999985</v>
      </c>
      <c r="BN40" s="258">
        <v>30608.243999999999</v>
      </c>
      <c r="BO40" s="153" t="s">
        <v>25</v>
      </c>
      <c r="BP40" s="154">
        <v>383278.7</v>
      </c>
      <c r="BQ40" s="104">
        <v>8216428.8876999989</v>
      </c>
      <c r="BR40" s="105">
        <v>7.1015930969806291</v>
      </c>
      <c r="BS40" s="106">
        <v>1</v>
      </c>
    </row>
    <row r="41" spans="1:72" ht="28.8" customHeight="1" x14ac:dyDescent="0.25">
      <c r="A41" s="302" t="s">
        <v>310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49"/>
      <c r="N41" s="349"/>
    </row>
    <row r="42" spans="1:72" x14ac:dyDescent="0.25">
      <c r="BN42" s="68"/>
    </row>
    <row r="43" spans="1:72" x14ac:dyDescent="0.25">
      <c r="T43" s="68"/>
    </row>
    <row r="44" spans="1:72" x14ac:dyDescent="0.25">
      <c r="G44" s="6" t="s">
        <v>46</v>
      </c>
    </row>
  </sheetData>
  <mergeCells count="75">
    <mergeCell ref="A41:L41"/>
    <mergeCell ref="F4:F6"/>
    <mergeCell ref="A4:A6"/>
    <mergeCell ref="B4:B6"/>
    <mergeCell ref="C4:C6"/>
    <mergeCell ref="D4:D6"/>
    <mergeCell ref="E4:E6"/>
    <mergeCell ref="R4:R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AF4:AF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D4:AD6"/>
    <mergeCell ref="AE4:AE6"/>
    <mergeCell ref="AB4:AB6"/>
    <mergeCell ref="AC4:AC6"/>
    <mergeCell ref="AR4:AR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BB4:BB6"/>
    <mergeCell ref="BC4:BC6"/>
    <mergeCell ref="BD4:BD6"/>
    <mergeCell ref="AS4:AS6"/>
    <mergeCell ref="AT4:AT6"/>
    <mergeCell ref="AU4:AU6"/>
    <mergeCell ref="AV4:AV6"/>
    <mergeCell ref="AW4:AW6"/>
    <mergeCell ref="AX4:AX6"/>
    <mergeCell ref="A40:B40"/>
    <mergeCell ref="BL4:BL6"/>
    <mergeCell ref="BQ4:BQ6"/>
    <mergeCell ref="BR4:BR6"/>
    <mergeCell ref="BS4:BS6"/>
    <mergeCell ref="A7:B7"/>
    <mergeCell ref="A8:B8"/>
    <mergeCell ref="BE4:BE6"/>
    <mergeCell ref="BF4:BF6"/>
    <mergeCell ref="BG4:BG6"/>
    <mergeCell ref="BH4:BH6"/>
    <mergeCell ref="BI4:BI6"/>
    <mergeCell ref="BJ4:BJ6"/>
    <mergeCell ref="AY4:AY6"/>
    <mergeCell ref="AZ4:AZ6"/>
    <mergeCell ref="BA4:BA6"/>
    <mergeCell ref="BK4:BK6"/>
    <mergeCell ref="BM4:BM6"/>
    <mergeCell ref="BN4:BN6"/>
    <mergeCell ref="BO4:BO6"/>
    <mergeCell ref="BP4:BP6"/>
  </mergeCells>
  <pageMargins left="0.17" right="0.17" top="0.31" bottom="0.35433070866141736" header="0.15748031496062992" footer="0.19685039370078741"/>
  <pageSetup paperSize="9" scale="68" fitToWidth="0" orientation="landscape" r:id="rId1"/>
  <headerFooter alignWithMargins="0">
    <oddFooter>Страница  &amp;P из &amp;N</oddFooter>
  </headerFooter>
  <colBreaks count="2" manualBreakCount="2">
    <brk id="20" max="40" man="1"/>
    <brk id="58" max="4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D48"/>
  <sheetViews>
    <sheetView view="pageBreakPreview" zoomScale="70" zoomScaleNormal="70" zoomScaleSheetLayoutView="70" workbookViewId="0">
      <pane xSplit="2" ySplit="9" topLeftCell="C10" activePane="bottomRight" state="frozenSplit"/>
      <selection activeCell="BY6" sqref="BY6"/>
      <selection pane="topRight" activeCell="BY6" sqref="BY6"/>
      <selection pane="bottomLeft" activeCell="BY6" sqref="BY6"/>
      <selection pane="bottomRight" activeCell="C1" sqref="C1:K3"/>
    </sheetView>
  </sheetViews>
  <sheetFormatPr defaultColWidth="8.77734375" defaultRowHeight="13.2" x14ac:dyDescent="0.25"/>
  <cols>
    <col min="1" max="1" width="4.6640625" style="1" customWidth="1"/>
    <col min="2" max="2" width="29.77734375" style="1" customWidth="1"/>
    <col min="3" max="3" width="13.44140625" style="1" customWidth="1"/>
    <col min="4" max="4" width="15.6640625" style="1" customWidth="1"/>
    <col min="5" max="5" width="17.6640625" style="1" customWidth="1"/>
    <col min="6" max="6" width="15.33203125" style="1" customWidth="1"/>
    <col min="7" max="7" width="16.6640625" style="1" customWidth="1"/>
    <col min="8" max="8" width="12.109375" style="1" customWidth="1"/>
    <col min="9" max="9" width="17.77734375" style="1" customWidth="1"/>
    <col min="10" max="10" width="19.109375" style="1" customWidth="1"/>
    <col min="11" max="11" width="14.44140625" style="1" customWidth="1"/>
    <col min="12" max="12" width="17.109375" style="1" customWidth="1"/>
    <col min="13" max="13" width="27.21875" style="1" customWidth="1"/>
    <col min="14" max="14" width="20" style="1" customWidth="1"/>
    <col min="15" max="15" width="18.88671875" style="1" customWidth="1"/>
    <col min="16" max="16" width="20.44140625" style="1" customWidth="1"/>
    <col min="17" max="17" width="18.44140625" style="1" customWidth="1"/>
    <col min="18" max="18" width="18.6640625" style="1" customWidth="1"/>
    <col min="19" max="19" width="18.109375" style="1" customWidth="1"/>
    <col min="20" max="20" width="17.44140625" style="1" customWidth="1"/>
    <col min="21" max="21" width="18" style="1" customWidth="1"/>
    <col min="22" max="24" width="18.33203125" style="1" customWidth="1"/>
    <col min="25" max="25" width="19.6640625" style="1" customWidth="1"/>
    <col min="26" max="26" width="20.77734375" style="1" customWidth="1"/>
    <col min="27" max="27" width="20.21875" style="1" customWidth="1"/>
    <col min="28" max="28" width="24.88671875" style="1" customWidth="1"/>
    <col min="29" max="29" width="19.5546875" style="1" customWidth="1"/>
    <col min="30" max="30" width="23.21875" style="1" customWidth="1"/>
    <col min="31" max="16384" width="8.77734375" style="1"/>
  </cols>
  <sheetData>
    <row r="1" spans="1:30" s="31" customFormat="1" ht="20.399999999999999" customHeight="1" x14ac:dyDescent="0.35">
      <c r="C1" s="342" t="s">
        <v>313</v>
      </c>
      <c r="D1" s="342"/>
      <c r="E1" s="342"/>
      <c r="F1" s="342"/>
      <c r="G1" s="342"/>
      <c r="H1" s="342"/>
      <c r="I1" s="342"/>
      <c r="J1" s="342"/>
      <c r="K1" s="342"/>
      <c r="M1" s="145" t="s">
        <v>272</v>
      </c>
      <c r="N1" s="43">
        <v>5015472</v>
      </c>
    </row>
    <row r="2" spans="1:30" s="31" customFormat="1" ht="20.399999999999999" customHeight="1" x14ac:dyDescent="0.35">
      <c r="A2" s="280"/>
      <c r="B2" s="281">
        <f ca="1">NOW()</f>
        <v>44146.445550925928</v>
      </c>
      <c r="C2" s="342"/>
      <c r="D2" s="342"/>
      <c r="E2" s="342"/>
      <c r="F2" s="342"/>
      <c r="G2" s="342"/>
      <c r="H2" s="342"/>
      <c r="I2" s="342"/>
      <c r="J2" s="342"/>
      <c r="K2" s="342"/>
      <c r="M2" s="145" t="s">
        <v>273</v>
      </c>
      <c r="N2" s="43">
        <v>4012378</v>
      </c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3"/>
    </row>
    <row r="3" spans="1:30" s="31" customFormat="1" ht="20.399999999999999" customHeight="1" x14ac:dyDescent="0.35">
      <c r="A3" s="284"/>
      <c r="B3" s="281"/>
      <c r="C3" s="342"/>
      <c r="D3" s="342"/>
      <c r="E3" s="342"/>
      <c r="F3" s="342"/>
      <c r="G3" s="342"/>
      <c r="H3" s="342"/>
      <c r="I3" s="342"/>
      <c r="J3" s="342"/>
      <c r="K3" s="342"/>
      <c r="L3" s="285">
        <v>2.3953694929046998</v>
      </c>
      <c r="M3" s="145" t="s">
        <v>274</v>
      </c>
      <c r="N3" s="43">
        <v>1003094</v>
      </c>
      <c r="O3" s="287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B3" s="286"/>
      <c r="AC3" s="286"/>
      <c r="AD3" s="286"/>
    </row>
    <row r="4" spans="1:30" ht="15.6" customHeight="1" x14ac:dyDescent="0.4">
      <c r="A4" s="3" t="s">
        <v>295</v>
      </c>
      <c r="B4" s="3"/>
      <c r="C4" s="37"/>
      <c r="D4" s="37"/>
      <c r="E4" s="37"/>
      <c r="F4" s="37"/>
      <c r="G4" s="37"/>
      <c r="H4" s="36"/>
      <c r="I4" s="14"/>
      <c r="J4" s="192"/>
      <c r="K4" s="341"/>
      <c r="L4" s="341"/>
      <c r="M4" s="277"/>
      <c r="N4" s="5"/>
      <c r="O4" s="278"/>
      <c r="P4" s="14"/>
      <c r="Q4" s="9"/>
      <c r="R4" s="9"/>
      <c r="S4" s="9"/>
      <c r="T4" s="9"/>
      <c r="V4" s="9"/>
      <c r="W4" s="9"/>
      <c r="X4" s="9"/>
      <c r="Y4" s="9"/>
      <c r="Z4" s="9"/>
      <c r="AA4" s="13"/>
      <c r="AB4" s="279"/>
      <c r="AC4" s="279"/>
      <c r="AD4" s="279"/>
    </row>
    <row r="5" spans="1:30" ht="13.2" customHeight="1" x14ac:dyDescent="0.25">
      <c r="A5" s="310" t="s">
        <v>0</v>
      </c>
      <c r="B5" s="310" t="str">
        <f>ИНП2021!B4</f>
        <v>Наименование и статус муниципального образования Брянской области / показатель</v>
      </c>
      <c r="C5" s="310" t="s">
        <v>221</v>
      </c>
      <c r="D5" s="310" t="s">
        <v>1</v>
      </c>
      <c r="E5" s="310" t="s">
        <v>47</v>
      </c>
      <c r="F5" s="310" t="s">
        <v>41</v>
      </c>
      <c r="G5" s="296" t="s">
        <v>48</v>
      </c>
      <c r="H5" s="310" t="s">
        <v>38</v>
      </c>
      <c r="I5" s="310" t="s">
        <v>240</v>
      </c>
      <c r="J5" s="310" t="s">
        <v>42</v>
      </c>
      <c r="K5" s="310" t="s">
        <v>34</v>
      </c>
      <c r="L5" s="18">
        <v>0.8</v>
      </c>
      <c r="M5" s="310" t="s">
        <v>243</v>
      </c>
      <c r="N5" s="34">
        <f>100%-L5</f>
        <v>0.19999999999999996</v>
      </c>
      <c r="O5" s="310" t="s">
        <v>244</v>
      </c>
      <c r="P5" s="34">
        <f>L5+N5</f>
        <v>1</v>
      </c>
      <c r="Q5" s="310" t="s">
        <v>246</v>
      </c>
      <c r="R5" s="310" t="s">
        <v>297</v>
      </c>
      <c r="S5" s="296" t="s">
        <v>200</v>
      </c>
      <c r="T5" s="296" t="s">
        <v>199</v>
      </c>
      <c r="U5" s="296" t="s">
        <v>205</v>
      </c>
      <c r="V5" s="296" t="s">
        <v>271</v>
      </c>
      <c r="W5" s="296" t="s">
        <v>209</v>
      </c>
      <c r="X5" s="296" t="s">
        <v>270</v>
      </c>
      <c r="Y5" s="296" t="s">
        <v>204</v>
      </c>
      <c r="Z5" s="296" t="s">
        <v>202</v>
      </c>
      <c r="AA5" s="339" t="s">
        <v>203</v>
      </c>
      <c r="AB5" s="346" t="s">
        <v>201</v>
      </c>
      <c r="AC5" s="339" t="s">
        <v>296</v>
      </c>
      <c r="AD5" s="339" t="s">
        <v>265</v>
      </c>
    </row>
    <row r="6" spans="1:30" ht="13.2" customHeight="1" x14ac:dyDescent="0.25">
      <c r="A6" s="311"/>
      <c r="B6" s="311"/>
      <c r="C6" s="311"/>
      <c r="D6" s="311"/>
      <c r="E6" s="311"/>
      <c r="F6" s="311"/>
      <c r="G6" s="297"/>
      <c r="H6" s="311"/>
      <c r="I6" s="311"/>
      <c r="J6" s="311"/>
      <c r="K6" s="311"/>
      <c r="L6" s="339" t="s">
        <v>241</v>
      </c>
      <c r="M6" s="311"/>
      <c r="N6" s="339" t="s">
        <v>242</v>
      </c>
      <c r="O6" s="311"/>
      <c r="P6" s="339" t="s">
        <v>299</v>
      </c>
      <c r="Q6" s="311"/>
      <c r="R6" s="311"/>
      <c r="S6" s="297"/>
      <c r="T6" s="297"/>
      <c r="U6" s="297"/>
      <c r="V6" s="297"/>
      <c r="W6" s="297"/>
      <c r="X6" s="297"/>
      <c r="Y6" s="297"/>
      <c r="Z6" s="297"/>
      <c r="AA6" s="345"/>
      <c r="AB6" s="347"/>
      <c r="AC6" s="345"/>
      <c r="AD6" s="345"/>
    </row>
    <row r="7" spans="1:30" ht="97.8" customHeight="1" x14ac:dyDescent="0.25">
      <c r="A7" s="312"/>
      <c r="B7" s="312"/>
      <c r="C7" s="312"/>
      <c r="D7" s="312"/>
      <c r="E7" s="312"/>
      <c r="F7" s="312"/>
      <c r="G7" s="298"/>
      <c r="H7" s="312"/>
      <c r="I7" s="312"/>
      <c r="J7" s="312"/>
      <c r="K7" s="312"/>
      <c r="L7" s="340"/>
      <c r="M7" s="312"/>
      <c r="N7" s="340"/>
      <c r="O7" s="312"/>
      <c r="P7" s="340"/>
      <c r="Q7" s="312"/>
      <c r="R7" s="312"/>
      <c r="S7" s="298"/>
      <c r="T7" s="298"/>
      <c r="U7" s="298"/>
      <c r="V7" s="298"/>
      <c r="W7" s="298"/>
      <c r="X7" s="298"/>
      <c r="Y7" s="298"/>
      <c r="Z7" s="298"/>
      <c r="AA7" s="340"/>
      <c r="AB7" s="348"/>
      <c r="AC7" s="340"/>
      <c r="AD7" s="340"/>
    </row>
    <row r="8" spans="1:30" s="31" customFormat="1" ht="27" customHeight="1" x14ac:dyDescent="0.25">
      <c r="A8" s="308" t="s">
        <v>79</v>
      </c>
      <c r="B8" s="309"/>
      <c r="C8" s="45">
        <v>1</v>
      </c>
      <c r="D8" s="45">
        <v>2</v>
      </c>
      <c r="E8" s="45">
        <v>3</v>
      </c>
      <c r="F8" s="45">
        <v>4</v>
      </c>
      <c r="G8" s="45" t="s">
        <v>75</v>
      </c>
      <c r="H8" s="45" t="s">
        <v>76</v>
      </c>
      <c r="I8" s="45" t="s">
        <v>36</v>
      </c>
      <c r="J8" s="45" t="s">
        <v>254</v>
      </c>
      <c r="K8" s="45" t="s">
        <v>37</v>
      </c>
      <c r="L8" s="42" t="s">
        <v>255</v>
      </c>
      <c r="M8" s="45" t="s">
        <v>256</v>
      </c>
      <c r="N8" s="42" t="s">
        <v>257</v>
      </c>
      <c r="O8" s="45" t="s">
        <v>258</v>
      </c>
      <c r="P8" s="45" t="s">
        <v>77</v>
      </c>
      <c r="Q8" s="88" t="s">
        <v>264</v>
      </c>
      <c r="R8" s="45">
        <v>15</v>
      </c>
      <c r="S8" s="45">
        <v>16</v>
      </c>
      <c r="T8" s="45" t="s">
        <v>276</v>
      </c>
      <c r="U8" s="45">
        <v>18</v>
      </c>
      <c r="V8" s="45">
        <v>19</v>
      </c>
      <c r="W8" s="45">
        <v>20</v>
      </c>
      <c r="X8" s="45">
        <v>21</v>
      </c>
      <c r="Y8" s="45" t="s">
        <v>277</v>
      </c>
      <c r="Z8" s="45">
        <v>23</v>
      </c>
      <c r="AA8" s="45" t="s">
        <v>278</v>
      </c>
      <c r="AB8" s="179" t="s">
        <v>279</v>
      </c>
      <c r="AC8" s="179" t="s">
        <v>280</v>
      </c>
      <c r="AD8" s="179" t="s">
        <v>281</v>
      </c>
    </row>
    <row r="9" spans="1:30" x14ac:dyDescent="0.25">
      <c r="A9" s="343"/>
      <c r="B9" s="344"/>
      <c r="C9" s="29" t="s">
        <v>78</v>
      </c>
      <c r="D9" s="29" t="s">
        <v>30</v>
      </c>
      <c r="E9" s="29" t="s">
        <v>31</v>
      </c>
      <c r="F9" s="19"/>
      <c r="G9" s="15"/>
      <c r="H9" s="15"/>
      <c r="I9" s="15"/>
      <c r="J9" s="29"/>
      <c r="K9" s="15"/>
      <c r="L9" s="20">
        <f>ROUND(N2*L5,0)</f>
        <v>3209902</v>
      </c>
      <c r="M9" s="16"/>
      <c r="N9" s="21">
        <f>ROUND(N5*N2,0)</f>
        <v>802476</v>
      </c>
      <c r="O9" s="17"/>
      <c r="P9" s="20">
        <f>P41</f>
        <v>4012378</v>
      </c>
      <c r="Q9" s="17"/>
      <c r="R9" s="17"/>
      <c r="S9" s="30" t="s">
        <v>39</v>
      </c>
      <c r="T9" s="17"/>
      <c r="U9" s="17"/>
      <c r="V9" s="18" t="s">
        <v>39</v>
      </c>
      <c r="W9" s="18" t="s">
        <v>39</v>
      </c>
      <c r="X9" s="18" t="s">
        <v>39</v>
      </c>
      <c r="Y9" s="17"/>
      <c r="Z9" s="17"/>
      <c r="AA9" s="18" t="s">
        <v>39</v>
      </c>
      <c r="AB9" s="18"/>
      <c r="AC9" s="18"/>
      <c r="AD9" s="18"/>
    </row>
    <row r="10" spans="1:30" s="9" customFormat="1" ht="16.8" x14ac:dyDescent="0.3">
      <c r="A10" s="28">
        <v>1</v>
      </c>
      <c r="B10" s="116" t="s">
        <v>196</v>
      </c>
      <c r="C10" s="44">
        <v>420444</v>
      </c>
      <c r="D10" s="24">
        <v>1.7173538799152117</v>
      </c>
      <c r="E10" s="24">
        <v>1.0002599999999999</v>
      </c>
      <c r="F10" s="35">
        <v>1741107</v>
      </c>
      <c r="G10" s="225">
        <v>1740654</v>
      </c>
      <c r="H10" s="41">
        <v>4.1411151068870051</v>
      </c>
      <c r="I10" s="23">
        <v>1.7169074839693799</v>
      </c>
      <c r="J10" s="25">
        <v>683469.45338877058</v>
      </c>
      <c r="K10" s="26">
        <v>0.17147498604834976</v>
      </c>
      <c r="L10" s="165">
        <v>550416</v>
      </c>
      <c r="M10" s="23">
        <v>2.2632908567135095</v>
      </c>
      <c r="N10" s="165">
        <v>283004</v>
      </c>
      <c r="O10" s="23">
        <v>2.5442214256288018</v>
      </c>
      <c r="P10" s="163">
        <v>833420</v>
      </c>
      <c r="Q10" s="35">
        <v>2574074</v>
      </c>
      <c r="R10" s="35">
        <v>42960</v>
      </c>
      <c r="S10" s="290">
        <v>0.15</v>
      </c>
      <c r="T10" s="35">
        <v>6444</v>
      </c>
      <c r="U10" s="35">
        <v>9842238</v>
      </c>
      <c r="V10" s="40">
        <v>1.7999999999999999E-2</v>
      </c>
      <c r="W10" s="40">
        <v>1.9E-2</v>
      </c>
      <c r="X10" s="40">
        <v>0.02</v>
      </c>
      <c r="Y10" s="225">
        <v>196845</v>
      </c>
      <c r="Z10" s="225">
        <v>196845</v>
      </c>
      <c r="AA10" s="27">
        <v>0.02</v>
      </c>
      <c r="AB10" s="38">
        <v>203289</v>
      </c>
      <c r="AC10" s="38">
        <v>630131</v>
      </c>
      <c r="AD10" s="38">
        <v>833420</v>
      </c>
    </row>
    <row r="11" spans="1:30" s="9" customFormat="1" ht="16.8" x14ac:dyDescent="0.3">
      <c r="A11" s="28">
        <v>2</v>
      </c>
      <c r="B11" s="116" t="s">
        <v>197</v>
      </c>
      <c r="C11" s="44">
        <v>69909</v>
      </c>
      <c r="D11" s="24">
        <v>1.1042153477761085</v>
      </c>
      <c r="E11" s="24">
        <v>0.85087999999999997</v>
      </c>
      <c r="F11" s="35">
        <v>186142</v>
      </c>
      <c r="G11" s="225">
        <v>218764</v>
      </c>
      <c r="H11" s="41">
        <v>2.6626328512780901</v>
      </c>
      <c r="I11" s="23">
        <v>1.29773334403924</v>
      </c>
      <c r="J11" s="25">
        <v>156398.40550029292</v>
      </c>
      <c r="K11" s="26">
        <v>3.9238643758219359E-2</v>
      </c>
      <c r="L11" s="165">
        <v>125952</v>
      </c>
      <c r="M11" s="23">
        <v>2.1816903625245945</v>
      </c>
      <c r="N11" s="165">
        <v>40029</v>
      </c>
      <c r="O11" s="23">
        <v>2.4626221102773118</v>
      </c>
      <c r="P11" s="163">
        <v>165981</v>
      </c>
      <c r="Q11" s="35">
        <v>384745</v>
      </c>
      <c r="R11" s="35">
        <v>537</v>
      </c>
      <c r="S11" s="290">
        <v>0.15</v>
      </c>
      <c r="T11" s="35">
        <v>81</v>
      </c>
      <c r="U11" s="35">
        <v>685067</v>
      </c>
      <c r="V11" s="40">
        <v>0.33</v>
      </c>
      <c r="W11" s="40">
        <v>0.33</v>
      </c>
      <c r="X11" s="40">
        <v>0.24</v>
      </c>
      <c r="Y11" s="225">
        <v>164416</v>
      </c>
      <c r="Z11" s="225">
        <v>164416</v>
      </c>
      <c r="AA11" s="27">
        <v>0.24</v>
      </c>
      <c r="AB11" s="38">
        <v>164497</v>
      </c>
      <c r="AC11" s="38">
        <v>1484</v>
      </c>
      <c r="AD11" s="38">
        <v>165981</v>
      </c>
    </row>
    <row r="12" spans="1:30" s="9" customFormat="1" ht="16.8" x14ac:dyDescent="0.3">
      <c r="A12" s="28">
        <v>3</v>
      </c>
      <c r="B12" s="116" t="s">
        <v>169</v>
      </c>
      <c r="C12" s="44">
        <v>50493</v>
      </c>
      <c r="D12" s="24">
        <v>0.58621569226191539</v>
      </c>
      <c r="E12" s="24">
        <v>0.92312000000000005</v>
      </c>
      <c r="F12" s="35">
        <v>71375</v>
      </c>
      <c r="G12" s="225">
        <v>77319</v>
      </c>
      <c r="H12" s="41">
        <v>1.4135622759590438</v>
      </c>
      <c r="I12" s="23">
        <v>0.63503736487338092</v>
      </c>
      <c r="J12" s="25">
        <v>196542.4948725712</v>
      </c>
      <c r="K12" s="26">
        <v>4.9310355274958556E-2</v>
      </c>
      <c r="L12" s="165">
        <v>158281</v>
      </c>
      <c r="M12" s="23">
        <v>2.0526805556631071</v>
      </c>
      <c r="N12" s="165">
        <v>31367</v>
      </c>
      <c r="O12" s="23">
        <v>2.3336189750912211</v>
      </c>
      <c r="P12" s="163">
        <v>189648</v>
      </c>
      <c r="Q12" s="35">
        <v>266967</v>
      </c>
      <c r="R12" s="35">
        <v>158</v>
      </c>
      <c r="S12" s="290">
        <v>0.15</v>
      </c>
      <c r="T12" s="35">
        <v>24</v>
      </c>
      <c r="U12" s="35">
        <v>345600</v>
      </c>
      <c r="V12" s="40">
        <v>0.27</v>
      </c>
      <c r="W12" s="40">
        <v>0.27</v>
      </c>
      <c r="X12" s="40">
        <v>0.39</v>
      </c>
      <c r="Y12" s="225">
        <v>134784</v>
      </c>
      <c r="Z12" s="225">
        <v>134784</v>
      </c>
      <c r="AA12" s="27">
        <v>0.39</v>
      </c>
      <c r="AB12" s="38">
        <v>134808</v>
      </c>
      <c r="AC12" s="38">
        <v>54840</v>
      </c>
      <c r="AD12" s="38">
        <v>189648</v>
      </c>
    </row>
    <row r="13" spans="1:30" s="9" customFormat="1" ht="16.8" x14ac:dyDescent="0.3">
      <c r="A13" s="22">
        <v>4</v>
      </c>
      <c r="B13" s="116" t="s">
        <v>170</v>
      </c>
      <c r="C13" s="44">
        <v>16368</v>
      </c>
      <c r="D13" s="24">
        <v>0.80423165685832532</v>
      </c>
      <c r="E13" s="24">
        <v>0.99123000000000006</v>
      </c>
      <c r="F13" s="35">
        <v>31742</v>
      </c>
      <c r="G13" s="225">
        <v>32023</v>
      </c>
      <c r="H13" s="41">
        <v>1.9392717497556207</v>
      </c>
      <c r="I13" s="23">
        <v>0.81134717155284375</v>
      </c>
      <c r="J13" s="25">
        <v>61560.744773578488</v>
      </c>
      <c r="K13" s="26">
        <v>1.5444915348939324E-2</v>
      </c>
      <c r="L13" s="165">
        <v>49577</v>
      </c>
      <c r="M13" s="23">
        <v>2.0870152115432572</v>
      </c>
      <c r="N13" s="165">
        <v>10918</v>
      </c>
      <c r="O13" s="23">
        <v>2.3679467657037616</v>
      </c>
      <c r="P13" s="163">
        <v>60495</v>
      </c>
      <c r="Q13" s="35">
        <v>92518</v>
      </c>
      <c r="R13" s="35">
        <v>240</v>
      </c>
      <c r="S13" s="290">
        <v>0.15</v>
      </c>
      <c r="T13" s="35">
        <v>36</v>
      </c>
      <c r="U13" s="35">
        <v>145965</v>
      </c>
      <c r="V13" s="40">
        <v>0.3</v>
      </c>
      <c r="W13" s="40">
        <v>0.3</v>
      </c>
      <c r="X13" s="40">
        <v>0.3</v>
      </c>
      <c r="Y13" s="225">
        <v>43790</v>
      </c>
      <c r="Z13" s="225">
        <v>43790</v>
      </c>
      <c r="AA13" s="27">
        <v>0.3</v>
      </c>
      <c r="AB13" s="38">
        <v>43826</v>
      </c>
      <c r="AC13" s="38">
        <v>16669</v>
      </c>
      <c r="AD13" s="38">
        <v>60495</v>
      </c>
    </row>
    <row r="14" spans="1:30" s="9" customFormat="1" ht="16.8" x14ac:dyDescent="0.3">
      <c r="A14" s="28">
        <v>5</v>
      </c>
      <c r="B14" s="116" t="s">
        <v>198</v>
      </c>
      <c r="C14" s="44">
        <v>12759</v>
      </c>
      <c r="D14" s="24">
        <v>0.74650053997164012</v>
      </c>
      <c r="E14" s="24">
        <v>1.09514</v>
      </c>
      <c r="F14" s="35">
        <v>22967</v>
      </c>
      <c r="G14" s="225">
        <v>20972</v>
      </c>
      <c r="H14" s="41">
        <v>1.8000627008386236</v>
      </c>
      <c r="I14" s="23">
        <v>0.68164850153554812</v>
      </c>
      <c r="J14" s="25">
        <v>57358.648507394486</v>
      </c>
      <c r="K14" s="26">
        <v>1.4390655505949883E-2</v>
      </c>
      <c r="L14" s="165">
        <v>46193</v>
      </c>
      <c r="M14" s="23">
        <v>2.0617701713149525</v>
      </c>
      <c r="N14" s="165">
        <v>9403</v>
      </c>
      <c r="O14" s="23">
        <v>2.3427063317924217</v>
      </c>
      <c r="P14" s="163">
        <v>55596</v>
      </c>
      <c r="Q14" s="35">
        <v>76568</v>
      </c>
      <c r="R14" s="35">
        <v>8</v>
      </c>
      <c r="S14" s="290">
        <v>0.15</v>
      </c>
      <c r="T14" s="35">
        <v>1</v>
      </c>
      <c r="U14" s="35">
        <v>130910</v>
      </c>
      <c r="V14" s="40">
        <v>0.32</v>
      </c>
      <c r="W14" s="40">
        <v>0.32</v>
      </c>
      <c r="X14" s="40">
        <v>0.32</v>
      </c>
      <c r="Y14" s="225">
        <v>41891</v>
      </c>
      <c r="Z14" s="225">
        <v>41891</v>
      </c>
      <c r="AA14" s="27">
        <v>0.32</v>
      </c>
      <c r="AB14" s="38">
        <v>41892</v>
      </c>
      <c r="AC14" s="38">
        <v>13704</v>
      </c>
      <c r="AD14" s="38">
        <v>55596</v>
      </c>
    </row>
    <row r="15" spans="1:30" s="9" customFormat="1" ht="16.8" x14ac:dyDescent="0.3">
      <c r="A15" s="28">
        <v>6</v>
      </c>
      <c r="B15" s="116" t="s">
        <v>171</v>
      </c>
      <c r="C15" s="44">
        <v>18973</v>
      </c>
      <c r="D15" s="24">
        <v>0.38856614521946736</v>
      </c>
      <c r="E15" s="24">
        <v>1.02257</v>
      </c>
      <c r="F15" s="35">
        <v>17777</v>
      </c>
      <c r="G15" s="225">
        <v>17385</v>
      </c>
      <c r="H15" s="41">
        <v>0.93696305275918412</v>
      </c>
      <c r="I15" s="23">
        <v>0.37998977597569589</v>
      </c>
      <c r="J15" s="25">
        <v>93660.926947996239</v>
      </c>
      <c r="K15" s="26">
        <v>2.3498498816665676E-2</v>
      </c>
      <c r="L15" s="165">
        <v>75428</v>
      </c>
      <c r="M15" s="23">
        <v>2.003036506795747</v>
      </c>
      <c r="N15" s="165">
        <v>13056</v>
      </c>
      <c r="O15" s="23">
        <v>2.2839732692392238</v>
      </c>
      <c r="P15" s="163">
        <v>88484</v>
      </c>
      <c r="Q15" s="35">
        <v>105869</v>
      </c>
      <c r="R15" s="35">
        <v>833</v>
      </c>
      <c r="S15" s="290">
        <v>0.15</v>
      </c>
      <c r="T15" s="35">
        <v>125</v>
      </c>
      <c r="U15" s="35">
        <v>157013</v>
      </c>
      <c r="V15" s="40">
        <v>0.44</v>
      </c>
      <c r="W15" s="40">
        <v>0.44</v>
      </c>
      <c r="X15" s="40">
        <v>0.44</v>
      </c>
      <c r="Y15" s="225">
        <v>69086</v>
      </c>
      <c r="Z15" s="225">
        <v>69086</v>
      </c>
      <c r="AA15" s="27">
        <v>0.44</v>
      </c>
      <c r="AB15" s="38">
        <v>69211</v>
      </c>
      <c r="AC15" s="38">
        <v>19273</v>
      </c>
      <c r="AD15" s="38">
        <v>88484</v>
      </c>
    </row>
    <row r="16" spans="1:30" s="9" customFormat="1" ht="16.8" x14ac:dyDescent="0.3">
      <c r="A16" s="22">
        <v>7</v>
      </c>
      <c r="B16" s="116" t="s">
        <v>172</v>
      </c>
      <c r="C16" s="44">
        <v>62883</v>
      </c>
      <c r="D16" s="24">
        <v>0.94199795654475948</v>
      </c>
      <c r="E16" s="24">
        <v>0.90739999999999998</v>
      </c>
      <c r="F16" s="35">
        <v>142837</v>
      </c>
      <c r="G16" s="225">
        <v>157413</v>
      </c>
      <c r="H16" s="41">
        <v>2.2714724170284497</v>
      </c>
      <c r="I16" s="23">
        <v>1.038128671528278</v>
      </c>
      <c r="J16" s="25">
        <v>185507.49249172228</v>
      </c>
      <c r="K16" s="26">
        <v>4.6541794266244038E-2</v>
      </c>
      <c r="L16" s="165">
        <v>149395</v>
      </c>
      <c r="M16" s="23">
        <v>2.1311572591395214</v>
      </c>
      <c r="N16" s="165">
        <v>38398</v>
      </c>
      <c r="O16" s="23">
        <v>2.4120911036931982</v>
      </c>
      <c r="P16" s="163">
        <v>187793</v>
      </c>
      <c r="Q16" s="35">
        <v>345206</v>
      </c>
      <c r="R16" s="35">
        <v>7011</v>
      </c>
      <c r="S16" s="290">
        <v>0.15</v>
      </c>
      <c r="T16" s="35">
        <v>1052</v>
      </c>
      <c r="U16" s="35">
        <v>825427</v>
      </c>
      <c r="V16" s="40">
        <v>0.28000000000000003</v>
      </c>
      <c r="W16" s="40">
        <v>0.28000000000000003</v>
      </c>
      <c r="X16" s="40">
        <v>0.22</v>
      </c>
      <c r="Y16" s="225">
        <v>181594</v>
      </c>
      <c r="Z16" s="225">
        <v>181594</v>
      </c>
      <c r="AA16" s="75">
        <v>0.22</v>
      </c>
      <c r="AB16" s="38">
        <v>182646</v>
      </c>
      <c r="AC16" s="38">
        <v>5147</v>
      </c>
      <c r="AD16" s="38">
        <v>187793</v>
      </c>
    </row>
    <row r="17" spans="1:30" s="9" customFormat="1" ht="16.8" x14ac:dyDescent="0.3">
      <c r="A17" s="28">
        <v>8</v>
      </c>
      <c r="B17" s="116" t="s">
        <v>173</v>
      </c>
      <c r="C17" s="44">
        <v>19727</v>
      </c>
      <c r="D17" s="24">
        <v>1.6275930798935894</v>
      </c>
      <c r="E17" s="24">
        <v>0.96591000000000005</v>
      </c>
      <c r="F17" s="35">
        <v>77422</v>
      </c>
      <c r="G17" s="225">
        <v>80154</v>
      </c>
      <c r="H17" s="41">
        <v>3.9246717696558018</v>
      </c>
      <c r="I17" s="23">
        <v>1.6850359556206989</v>
      </c>
      <c r="J17" s="25">
        <v>32421.457958907893</v>
      </c>
      <c r="K17" s="26">
        <v>8.1341880366503465E-3</v>
      </c>
      <c r="L17" s="165">
        <v>26110</v>
      </c>
      <c r="M17" s="23">
        <v>2.2570894604936798</v>
      </c>
      <c r="N17" s="165">
        <v>12823</v>
      </c>
      <c r="O17" s="23">
        <v>2.5380332403859143</v>
      </c>
      <c r="P17" s="163">
        <v>38933</v>
      </c>
      <c r="Q17" s="35">
        <v>119087</v>
      </c>
      <c r="R17" s="35">
        <v>945</v>
      </c>
      <c r="S17" s="290">
        <v>0.15</v>
      </c>
      <c r="T17" s="35">
        <v>142</v>
      </c>
      <c r="U17" s="35">
        <v>629925</v>
      </c>
      <c r="V17" s="40">
        <v>0.08</v>
      </c>
      <c r="W17" s="40">
        <v>0.08</v>
      </c>
      <c r="X17" s="40">
        <v>0.06</v>
      </c>
      <c r="Y17" s="225">
        <v>37796</v>
      </c>
      <c r="Z17" s="225">
        <v>37796</v>
      </c>
      <c r="AA17" s="27">
        <v>0.06</v>
      </c>
      <c r="AB17" s="38">
        <v>37938</v>
      </c>
      <c r="AC17" s="38">
        <v>995</v>
      </c>
      <c r="AD17" s="38">
        <v>38933</v>
      </c>
    </row>
    <row r="18" spans="1:30" s="9" customFormat="1" ht="16.8" x14ac:dyDescent="0.3">
      <c r="A18" s="28">
        <v>9</v>
      </c>
      <c r="B18" s="116" t="s">
        <v>174</v>
      </c>
      <c r="C18" s="44">
        <v>10249</v>
      </c>
      <c r="D18" s="24">
        <v>0.25767011710292187</v>
      </c>
      <c r="E18" s="24">
        <v>0.95364000000000004</v>
      </c>
      <c r="F18" s="35">
        <v>6368</v>
      </c>
      <c r="G18" s="225">
        <v>6678</v>
      </c>
      <c r="H18" s="41">
        <v>0.62132891013757441</v>
      </c>
      <c r="I18" s="23">
        <v>0.27019642328648324</v>
      </c>
      <c r="J18" s="25">
        <v>49754.54628009376</v>
      </c>
      <c r="K18" s="26">
        <v>1.2482869698008403E-2</v>
      </c>
      <c r="L18" s="165">
        <v>40069</v>
      </c>
      <c r="M18" s="23">
        <v>1.9816693658224163</v>
      </c>
      <c r="N18" s="165">
        <v>6577</v>
      </c>
      <c r="O18" s="23">
        <v>2.2625937099053437</v>
      </c>
      <c r="P18" s="163">
        <v>46646</v>
      </c>
      <c r="Q18" s="35">
        <v>53324</v>
      </c>
      <c r="R18" s="35">
        <v>0</v>
      </c>
      <c r="S18" s="290">
        <v>0.15</v>
      </c>
      <c r="T18" s="35">
        <v>0</v>
      </c>
      <c r="U18" s="35">
        <v>32206</v>
      </c>
      <c r="V18" s="40">
        <v>0.56999999999999995</v>
      </c>
      <c r="W18" s="40">
        <v>0.56999999999999995</v>
      </c>
      <c r="X18" s="40">
        <v>0.56999999999999995</v>
      </c>
      <c r="Y18" s="225">
        <v>18357</v>
      </c>
      <c r="Z18" s="225">
        <v>18357</v>
      </c>
      <c r="AA18" s="27">
        <v>0.56999999999999995</v>
      </c>
      <c r="AB18" s="38">
        <v>18357</v>
      </c>
      <c r="AC18" s="38">
        <v>28289</v>
      </c>
      <c r="AD18" s="38">
        <v>46646</v>
      </c>
    </row>
    <row r="19" spans="1:30" s="9" customFormat="1" ht="16.8" x14ac:dyDescent="0.3">
      <c r="A19" s="22">
        <v>10</v>
      </c>
      <c r="B19" s="116" t="s">
        <v>175</v>
      </c>
      <c r="C19" s="44">
        <v>16795</v>
      </c>
      <c r="D19" s="24">
        <v>0.65093982189351796</v>
      </c>
      <c r="E19" s="24">
        <v>1.0949</v>
      </c>
      <c r="F19" s="35">
        <v>26362</v>
      </c>
      <c r="G19" s="225">
        <v>24077</v>
      </c>
      <c r="H19" s="41">
        <v>1.5696338195891635</v>
      </c>
      <c r="I19" s="23">
        <v>0.59451988482374463</v>
      </c>
      <c r="J19" s="25">
        <v>79323.966741099299</v>
      </c>
      <c r="K19" s="26">
        <v>1.9901512822245535E-2</v>
      </c>
      <c r="L19" s="165">
        <v>63882</v>
      </c>
      <c r="M19" s="23">
        <v>2.0447987776948717</v>
      </c>
      <c r="N19" s="165">
        <v>12375</v>
      </c>
      <c r="O19" s="23">
        <v>2.325741786668921</v>
      </c>
      <c r="P19" s="163">
        <v>76257</v>
      </c>
      <c r="Q19" s="35">
        <v>100334</v>
      </c>
      <c r="R19" s="35">
        <v>306</v>
      </c>
      <c r="S19" s="290">
        <v>0.15</v>
      </c>
      <c r="T19" s="35">
        <v>46</v>
      </c>
      <c r="U19" s="35">
        <v>215415</v>
      </c>
      <c r="V19" s="40">
        <v>0.27</v>
      </c>
      <c r="W19" s="40">
        <v>0.27</v>
      </c>
      <c r="X19" s="40">
        <v>0.27</v>
      </c>
      <c r="Y19" s="225">
        <v>58162</v>
      </c>
      <c r="Z19" s="225">
        <v>58162</v>
      </c>
      <c r="AA19" s="27">
        <v>0.27</v>
      </c>
      <c r="AB19" s="38">
        <v>58208</v>
      </c>
      <c r="AC19" s="38">
        <v>18049</v>
      </c>
      <c r="AD19" s="38">
        <v>76257</v>
      </c>
    </row>
    <row r="20" spans="1:30" s="9" customFormat="1" ht="16.8" x14ac:dyDescent="0.3">
      <c r="A20" s="28">
        <v>11</v>
      </c>
      <c r="B20" s="116" t="s">
        <v>176</v>
      </c>
      <c r="C20" s="44">
        <v>57414</v>
      </c>
      <c r="D20" s="24">
        <v>0.27067188743182602</v>
      </c>
      <c r="E20" s="24">
        <v>1.04373</v>
      </c>
      <c r="F20" s="35">
        <v>37473</v>
      </c>
      <c r="G20" s="225">
        <v>35903</v>
      </c>
      <c r="H20" s="41">
        <v>0.65268053088096978</v>
      </c>
      <c r="I20" s="23">
        <v>0.25933132843918066</v>
      </c>
      <c r="J20" s="25">
        <v>306610.83201920323</v>
      </c>
      <c r="K20" s="26">
        <v>7.6925293269631323E-2</v>
      </c>
      <c r="L20" s="165">
        <v>246923</v>
      </c>
      <c r="M20" s="23">
        <v>1.9795476306841246</v>
      </c>
      <c r="N20" s="165">
        <v>40326</v>
      </c>
      <c r="O20" s="23">
        <v>2.2604831555413862</v>
      </c>
      <c r="P20" s="163">
        <v>287249</v>
      </c>
      <c r="Q20" s="35">
        <v>323152</v>
      </c>
      <c r="R20" s="35">
        <v>1452</v>
      </c>
      <c r="S20" s="290">
        <v>0.15</v>
      </c>
      <c r="T20" s="35">
        <v>218</v>
      </c>
      <c r="U20" s="35">
        <v>444060</v>
      </c>
      <c r="V20" s="40">
        <v>0.48</v>
      </c>
      <c r="W20" s="40">
        <v>0.48</v>
      </c>
      <c r="X20" s="40">
        <v>0.56999999999999995</v>
      </c>
      <c r="Y20" s="225">
        <v>253114</v>
      </c>
      <c r="Z20" s="225">
        <v>253114</v>
      </c>
      <c r="AA20" s="27">
        <v>0.56999999999999995</v>
      </c>
      <c r="AB20" s="38">
        <v>253332</v>
      </c>
      <c r="AC20" s="38">
        <v>33917</v>
      </c>
      <c r="AD20" s="38">
        <v>287249</v>
      </c>
    </row>
    <row r="21" spans="1:30" s="9" customFormat="1" ht="16.8" x14ac:dyDescent="0.3">
      <c r="A21" s="28">
        <v>12</v>
      </c>
      <c r="B21" s="116" t="s">
        <v>177</v>
      </c>
      <c r="C21" s="44">
        <v>6785</v>
      </c>
      <c r="D21" s="24">
        <v>0.68804256675845565</v>
      </c>
      <c r="E21" s="24">
        <v>1.2242</v>
      </c>
      <c r="F21" s="35">
        <v>11257</v>
      </c>
      <c r="G21" s="225">
        <v>9195</v>
      </c>
      <c r="H21" s="41">
        <v>1.6591009579955784</v>
      </c>
      <c r="I21" s="23">
        <v>0.56203444433789873</v>
      </c>
      <c r="J21" s="25">
        <v>36476.787436060185</v>
      </c>
      <c r="K21" s="26">
        <v>9.1516257027644474E-3</v>
      </c>
      <c r="L21" s="165">
        <v>29376</v>
      </c>
      <c r="M21" s="23">
        <v>2.0384816364351228</v>
      </c>
      <c r="N21" s="165">
        <v>5590</v>
      </c>
      <c r="O21" s="23">
        <v>2.3194368312820552</v>
      </c>
      <c r="P21" s="163">
        <v>34966</v>
      </c>
      <c r="Q21" s="35">
        <v>44161</v>
      </c>
      <c r="R21" s="35">
        <v>130</v>
      </c>
      <c r="S21" s="290">
        <v>0.15</v>
      </c>
      <c r="T21" s="35">
        <v>20</v>
      </c>
      <c r="U21" s="35">
        <v>76570</v>
      </c>
      <c r="V21" s="40">
        <v>0.42</v>
      </c>
      <c r="W21" s="40">
        <v>0.42</v>
      </c>
      <c r="X21" s="40">
        <v>0.42</v>
      </c>
      <c r="Y21" s="225">
        <v>32159</v>
      </c>
      <c r="Z21" s="225">
        <v>32159</v>
      </c>
      <c r="AA21" s="27">
        <v>0.42</v>
      </c>
      <c r="AB21" s="38">
        <v>32179</v>
      </c>
      <c r="AC21" s="38">
        <v>2787</v>
      </c>
      <c r="AD21" s="38">
        <v>34966</v>
      </c>
    </row>
    <row r="22" spans="1:30" s="9" customFormat="1" ht="16.8" x14ac:dyDescent="0.3">
      <c r="A22" s="22">
        <v>13</v>
      </c>
      <c r="B22" s="116" t="s">
        <v>212</v>
      </c>
      <c r="C22" s="44">
        <v>33350</v>
      </c>
      <c r="D22" s="24">
        <v>0.88577168499139547</v>
      </c>
      <c r="E22" s="24">
        <v>0.91774999999999995</v>
      </c>
      <c r="F22" s="35">
        <v>71232</v>
      </c>
      <c r="G22" s="225">
        <v>77616</v>
      </c>
      <c r="H22" s="41">
        <v>2.1358920539730133</v>
      </c>
      <c r="I22" s="23">
        <v>0.96515574501922696</v>
      </c>
      <c r="J22" s="25">
        <v>104856.09839031419</v>
      </c>
      <c r="K22" s="26">
        <v>2.6307244485345032E-2</v>
      </c>
      <c r="L22" s="165">
        <v>84444</v>
      </c>
      <c r="M22" s="23">
        <v>2.1169530327351787</v>
      </c>
      <c r="N22" s="165">
        <v>20597</v>
      </c>
      <c r="O22" s="23">
        <v>2.3978915095373847</v>
      </c>
      <c r="P22" s="163">
        <v>105041</v>
      </c>
      <c r="Q22" s="35">
        <v>182657</v>
      </c>
      <c r="R22" s="35">
        <v>4547</v>
      </c>
      <c r="S22" s="290">
        <v>0.15</v>
      </c>
      <c r="T22" s="35">
        <v>682</v>
      </c>
      <c r="U22" s="35">
        <v>366822</v>
      </c>
      <c r="V22" s="40">
        <v>0.27</v>
      </c>
      <c r="W22" s="40">
        <v>0.27</v>
      </c>
      <c r="X22" s="40">
        <v>0.27</v>
      </c>
      <c r="Y22" s="225">
        <v>99042</v>
      </c>
      <c r="Z22" s="225">
        <v>99042</v>
      </c>
      <c r="AA22" s="27">
        <v>0.27</v>
      </c>
      <c r="AB22" s="38">
        <v>99724</v>
      </c>
      <c r="AC22" s="38">
        <v>5317</v>
      </c>
      <c r="AD22" s="38">
        <v>105041</v>
      </c>
    </row>
    <row r="23" spans="1:30" s="9" customFormat="1" ht="16.8" x14ac:dyDescent="0.3">
      <c r="A23" s="28">
        <v>14</v>
      </c>
      <c r="B23" s="116" t="s">
        <v>178</v>
      </c>
      <c r="C23" s="44">
        <v>12064</v>
      </c>
      <c r="D23" s="24">
        <v>0.23368580097958733</v>
      </c>
      <c r="E23" s="24">
        <v>1.00505</v>
      </c>
      <c r="F23" s="35">
        <v>6798</v>
      </c>
      <c r="G23" s="225">
        <v>6764</v>
      </c>
      <c r="H23" s="41">
        <v>0.56349469496021221</v>
      </c>
      <c r="I23" s="23">
        <v>0.23251161731216091</v>
      </c>
      <c r="J23" s="25">
        <v>62817.332854980072</v>
      </c>
      <c r="K23" s="26">
        <v>1.5760179509844395E-2</v>
      </c>
      <c r="L23" s="165">
        <v>50589</v>
      </c>
      <c r="M23" s="23">
        <v>1.9743368762888565</v>
      </c>
      <c r="N23" s="165">
        <v>8159</v>
      </c>
      <c r="O23" s="23">
        <v>2.2552586633965452</v>
      </c>
      <c r="P23" s="163">
        <v>58748</v>
      </c>
      <c r="Q23" s="35">
        <v>65512</v>
      </c>
      <c r="R23" s="35">
        <v>229</v>
      </c>
      <c r="S23" s="290">
        <v>0.15</v>
      </c>
      <c r="T23" s="35">
        <v>34</v>
      </c>
      <c r="U23" s="35">
        <v>78268</v>
      </c>
      <c r="V23" s="40">
        <v>0.56999999999999995</v>
      </c>
      <c r="W23" s="40">
        <v>0.56999999999999995</v>
      </c>
      <c r="X23" s="40">
        <v>0.56999999999999995</v>
      </c>
      <c r="Y23" s="225">
        <v>44613</v>
      </c>
      <c r="Z23" s="225">
        <v>44613</v>
      </c>
      <c r="AA23" s="27">
        <v>0.56999999999999995</v>
      </c>
      <c r="AB23" s="38">
        <v>44647</v>
      </c>
      <c r="AC23" s="38">
        <v>14101</v>
      </c>
      <c r="AD23" s="38">
        <v>58748</v>
      </c>
    </row>
    <row r="24" spans="1:30" s="9" customFormat="1" ht="16.8" x14ac:dyDescent="0.3">
      <c r="A24" s="28">
        <v>15</v>
      </c>
      <c r="B24" s="116" t="s">
        <v>179</v>
      </c>
      <c r="C24" s="44">
        <v>31558</v>
      </c>
      <c r="D24" s="24">
        <v>0.38106675955245978</v>
      </c>
      <c r="E24" s="24">
        <v>0.97291000000000005</v>
      </c>
      <c r="F24" s="35">
        <v>28998</v>
      </c>
      <c r="G24" s="225">
        <v>29805</v>
      </c>
      <c r="H24" s="41">
        <v>0.91887952341720003</v>
      </c>
      <c r="I24" s="23">
        <v>0.39167729754289682</v>
      </c>
      <c r="J24" s="25">
        <v>147362.05180316826</v>
      </c>
      <c r="K24" s="26">
        <v>3.697152177279682E-2</v>
      </c>
      <c r="L24" s="165">
        <v>118675</v>
      </c>
      <c r="M24" s="23">
        <v>2.0053096294418586</v>
      </c>
      <c r="N24" s="165">
        <v>20661</v>
      </c>
      <c r="O24" s="23">
        <v>2.28623870135561</v>
      </c>
      <c r="P24" s="163">
        <v>139336</v>
      </c>
      <c r="Q24" s="35">
        <v>169141</v>
      </c>
      <c r="R24" s="35">
        <v>945</v>
      </c>
      <c r="S24" s="290">
        <v>0.15</v>
      </c>
      <c r="T24" s="35">
        <v>142</v>
      </c>
      <c r="U24" s="35">
        <v>385850</v>
      </c>
      <c r="V24" s="40">
        <v>0.31</v>
      </c>
      <c r="W24" s="40">
        <v>0.31</v>
      </c>
      <c r="X24" s="40">
        <v>0.31</v>
      </c>
      <c r="Y24" s="225">
        <v>119614</v>
      </c>
      <c r="Z24" s="225">
        <v>119614</v>
      </c>
      <c r="AA24" s="27">
        <v>0.31</v>
      </c>
      <c r="AB24" s="38">
        <v>119756</v>
      </c>
      <c r="AC24" s="38">
        <v>19580</v>
      </c>
      <c r="AD24" s="38">
        <v>139336</v>
      </c>
    </row>
    <row r="25" spans="1:30" s="9" customFormat="1" ht="16.8" x14ac:dyDescent="0.3">
      <c r="A25" s="22">
        <v>16</v>
      </c>
      <c r="B25" s="116" t="s">
        <v>180</v>
      </c>
      <c r="C25" s="44">
        <v>17874</v>
      </c>
      <c r="D25" s="24">
        <v>0.20440741594668863</v>
      </c>
      <c r="E25" s="24">
        <v>0.96838999999999997</v>
      </c>
      <c r="F25" s="35">
        <v>8810</v>
      </c>
      <c r="G25" s="225">
        <v>9098</v>
      </c>
      <c r="H25" s="41">
        <v>0.49289470739621799</v>
      </c>
      <c r="I25" s="23">
        <v>0.21107964347699648</v>
      </c>
      <c r="J25" s="25">
        <v>90563.840548822278</v>
      </c>
      <c r="K25" s="26">
        <v>2.2721473823879637E-2</v>
      </c>
      <c r="L25" s="165">
        <v>72934</v>
      </c>
      <c r="M25" s="23">
        <v>1.9701591493011548</v>
      </c>
      <c r="N25" s="165">
        <v>11648</v>
      </c>
      <c r="O25" s="23">
        <v>2.2510947634706748</v>
      </c>
      <c r="P25" s="163">
        <v>84582</v>
      </c>
      <c r="Q25" s="35">
        <v>93680</v>
      </c>
      <c r="R25" s="35">
        <v>9</v>
      </c>
      <c r="S25" s="290">
        <v>0.15</v>
      </c>
      <c r="T25" s="35">
        <v>1</v>
      </c>
      <c r="U25" s="35">
        <v>72690</v>
      </c>
      <c r="V25" s="40">
        <v>0.56999999999999995</v>
      </c>
      <c r="W25" s="40">
        <v>0.56999999999999995</v>
      </c>
      <c r="X25" s="40">
        <v>0.59</v>
      </c>
      <c r="Y25" s="225">
        <v>42887</v>
      </c>
      <c r="Z25" s="225">
        <v>42887</v>
      </c>
      <c r="AA25" s="27">
        <v>0.59</v>
      </c>
      <c r="AB25" s="38">
        <v>42888</v>
      </c>
      <c r="AC25" s="38">
        <v>41694</v>
      </c>
      <c r="AD25" s="38">
        <v>84582</v>
      </c>
    </row>
    <row r="26" spans="1:30" s="9" customFormat="1" ht="16.8" x14ac:dyDescent="0.3">
      <c r="A26" s="28">
        <v>17</v>
      </c>
      <c r="B26" s="116" t="s">
        <v>181</v>
      </c>
      <c r="C26" s="44">
        <v>25371</v>
      </c>
      <c r="D26" s="24">
        <v>0.33072360209534907</v>
      </c>
      <c r="E26" s="24">
        <v>1.17553</v>
      </c>
      <c r="F26" s="35">
        <v>20233</v>
      </c>
      <c r="G26" s="225">
        <v>17212</v>
      </c>
      <c r="H26" s="41">
        <v>0.79748531788262189</v>
      </c>
      <c r="I26" s="23">
        <v>0.28133999310553459</v>
      </c>
      <c r="J26" s="25">
        <v>151027.09182628576</v>
      </c>
      <c r="K26" s="26">
        <v>3.7891040097594926E-2</v>
      </c>
      <c r="L26" s="165">
        <v>121627</v>
      </c>
      <c r="M26" s="23">
        <v>1.9838362993167467</v>
      </c>
      <c r="N26" s="165">
        <v>20070</v>
      </c>
      <c r="O26" s="23">
        <v>2.2647698162633048</v>
      </c>
      <c r="P26" s="163">
        <v>141697</v>
      </c>
      <c r="Q26" s="35">
        <v>158909</v>
      </c>
      <c r="R26" s="35">
        <v>185</v>
      </c>
      <c r="S26" s="290">
        <v>0.15</v>
      </c>
      <c r="T26" s="35">
        <v>28</v>
      </c>
      <c r="U26" s="35">
        <v>186725</v>
      </c>
      <c r="V26" s="40">
        <v>0.56999999999999995</v>
      </c>
      <c r="W26" s="40">
        <v>0.56999999999999995</v>
      </c>
      <c r="X26" s="40">
        <v>0.56999999999999995</v>
      </c>
      <c r="Y26" s="225">
        <v>106433</v>
      </c>
      <c r="Z26" s="225">
        <v>106433</v>
      </c>
      <c r="AA26" s="27">
        <v>0.56999999999999995</v>
      </c>
      <c r="AB26" s="38">
        <v>106461</v>
      </c>
      <c r="AC26" s="38">
        <v>35236</v>
      </c>
      <c r="AD26" s="38">
        <v>141697</v>
      </c>
    </row>
    <row r="27" spans="1:30" s="9" customFormat="1" ht="16.8" x14ac:dyDescent="0.3">
      <c r="A27" s="28">
        <v>18</v>
      </c>
      <c r="B27" s="116" t="s">
        <v>182</v>
      </c>
      <c r="C27" s="44">
        <v>17022</v>
      </c>
      <c r="D27" s="24">
        <v>0.37833402171409442</v>
      </c>
      <c r="E27" s="24">
        <v>0.97192000000000001</v>
      </c>
      <c r="F27" s="35">
        <v>15529</v>
      </c>
      <c r="G27" s="225">
        <v>15978</v>
      </c>
      <c r="H27" s="41">
        <v>0.91228997767594877</v>
      </c>
      <c r="I27" s="23">
        <v>0.38926457086395427</v>
      </c>
      <c r="J27" s="25">
        <v>79500.024564643842</v>
      </c>
      <c r="K27" s="26">
        <v>1.9945683798265484E-2</v>
      </c>
      <c r="L27" s="165">
        <v>64024</v>
      </c>
      <c r="M27" s="23">
        <v>2.0048472355497902</v>
      </c>
      <c r="N27" s="165">
        <v>11133</v>
      </c>
      <c r="O27" s="23">
        <v>2.2857775399035858</v>
      </c>
      <c r="P27" s="163">
        <v>75157</v>
      </c>
      <c r="Q27" s="35">
        <v>91135</v>
      </c>
      <c r="R27" s="35">
        <v>64</v>
      </c>
      <c r="S27" s="290">
        <v>0.15</v>
      </c>
      <c r="T27" s="35">
        <v>10</v>
      </c>
      <c r="U27" s="35">
        <v>94327</v>
      </c>
      <c r="V27" s="40">
        <v>0.56999999999999995</v>
      </c>
      <c r="W27" s="40">
        <v>0.56999999999999995</v>
      </c>
      <c r="X27" s="40">
        <v>0.56999999999999995</v>
      </c>
      <c r="Y27" s="225">
        <v>53766</v>
      </c>
      <c r="Z27" s="225">
        <v>53766</v>
      </c>
      <c r="AA27" s="27">
        <v>0.56999999999999995</v>
      </c>
      <c r="AB27" s="38">
        <v>53776</v>
      </c>
      <c r="AC27" s="38">
        <v>21381</v>
      </c>
      <c r="AD27" s="38">
        <v>75157</v>
      </c>
    </row>
    <row r="28" spans="1:30" s="9" customFormat="1" ht="16.8" x14ac:dyDescent="0.3">
      <c r="A28" s="22">
        <v>19</v>
      </c>
      <c r="B28" s="116" t="s">
        <v>183</v>
      </c>
      <c r="C28" s="44">
        <v>16253</v>
      </c>
      <c r="D28" s="24">
        <v>0.37824601758392645</v>
      </c>
      <c r="E28" s="24">
        <v>1.2313700000000001</v>
      </c>
      <c r="F28" s="35">
        <v>14824</v>
      </c>
      <c r="G28" s="225">
        <v>12039</v>
      </c>
      <c r="H28" s="41">
        <v>0.91207777025779857</v>
      </c>
      <c r="I28" s="23">
        <v>0.30717494951470836</v>
      </c>
      <c r="J28" s="25">
        <v>100107.26001936775</v>
      </c>
      <c r="K28" s="26">
        <v>2.5115813047749069E-2</v>
      </c>
      <c r="L28" s="165">
        <v>80619</v>
      </c>
      <c r="M28" s="23">
        <v>1.9888527405259437</v>
      </c>
      <c r="N28" s="165">
        <v>13468</v>
      </c>
      <c r="O28" s="23">
        <v>2.2697894488619355</v>
      </c>
      <c r="P28" s="163">
        <v>94087</v>
      </c>
      <c r="Q28" s="35">
        <v>106126</v>
      </c>
      <c r="R28" s="35">
        <v>364</v>
      </c>
      <c r="S28" s="290">
        <v>0.15</v>
      </c>
      <c r="T28" s="35">
        <v>55</v>
      </c>
      <c r="U28" s="35">
        <v>120004</v>
      </c>
      <c r="V28" s="40">
        <v>0.56999999999999995</v>
      </c>
      <c r="W28" s="40">
        <v>0.56999999999999995</v>
      </c>
      <c r="X28" s="40">
        <v>0.56999999999999995</v>
      </c>
      <c r="Y28" s="225">
        <v>68402</v>
      </c>
      <c r="Z28" s="225">
        <v>68402</v>
      </c>
      <c r="AA28" s="27">
        <v>0.56999999999999995</v>
      </c>
      <c r="AB28" s="38">
        <v>68457</v>
      </c>
      <c r="AC28" s="38">
        <v>25630</v>
      </c>
      <c r="AD28" s="38">
        <v>94087</v>
      </c>
    </row>
    <row r="29" spans="1:30" s="9" customFormat="1" ht="16.8" x14ac:dyDescent="0.3">
      <c r="A29" s="28">
        <v>20</v>
      </c>
      <c r="B29" s="116" t="s">
        <v>184</v>
      </c>
      <c r="C29" s="44">
        <v>11526</v>
      </c>
      <c r="D29" s="24">
        <v>0.18925598486843695</v>
      </c>
      <c r="E29" s="24">
        <v>1.01454</v>
      </c>
      <c r="F29" s="35">
        <v>5260</v>
      </c>
      <c r="G29" s="225">
        <v>5185</v>
      </c>
      <c r="H29" s="41">
        <v>0.45635953496442827</v>
      </c>
      <c r="I29" s="23">
        <v>0.18654364033792353</v>
      </c>
      <c r="J29" s="25">
        <v>61870.237144008941</v>
      </c>
      <c r="K29" s="26">
        <v>1.552256358857681E-2</v>
      </c>
      <c r="L29" s="165">
        <v>49826</v>
      </c>
      <c r="M29" s="23">
        <v>1.9653788607981912</v>
      </c>
      <c r="N29" s="165">
        <v>7869</v>
      </c>
      <c r="O29" s="23">
        <v>2.2463095867204377</v>
      </c>
      <c r="P29" s="163">
        <v>57695</v>
      </c>
      <c r="Q29" s="35">
        <v>62880</v>
      </c>
      <c r="R29" s="35">
        <v>83</v>
      </c>
      <c r="S29" s="290">
        <v>0.15</v>
      </c>
      <c r="T29" s="35">
        <v>12</v>
      </c>
      <c r="U29" s="35">
        <v>45440</v>
      </c>
      <c r="V29" s="40">
        <v>0.56999999999999995</v>
      </c>
      <c r="W29" s="40">
        <v>0.56999999999999995</v>
      </c>
      <c r="X29" s="40">
        <v>0.56999999999999995</v>
      </c>
      <c r="Y29" s="225">
        <v>25901</v>
      </c>
      <c r="Z29" s="225">
        <v>25901</v>
      </c>
      <c r="AA29" s="27">
        <v>0.56999999999999995</v>
      </c>
      <c r="AB29" s="38">
        <v>25913</v>
      </c>
      <c r="AC29" s="38">
        <v>31782</v>
      </c>
      <c r="AD29" s="38">
        <v>57695</v>
      </c>
    </row>
    <row r="30" spans="1:30" s="9" customFormat="1" ht="16.8" x14ac:dyDescent="0.3">
      <c r="A30" s="28">
        <v>21</v>
      </c>
      <c r="B30" s="116" t="s">
        <v>185</v>
      </c>
      <c r="C30" s="44">
        <v>16297</v>
      </c>
      <c r="D30" s="24">
        <v>0.30793289758202952</v>
      </c>
      <c r="E30" s="24">
        <v>1.0039800000000001</v>
      </c>
      <c r="F30" s="35">
        <v>12101</v>
      </c>
      <c r="G30" s="225">
        <v>12053</v>
      </c>
      <c r="H30" s="41">
        <v>0.74252929987114191</v>
      </c>
      <c r="I30" s="23">
        <v>0.3067121830933181</v>
      </c>
      <c r="J30" s="25">
        <v>81860.130260813341</v>
      </c>
      <c r="K30" s="26">
        <v>2.0537808419661102E-2</v>
      </c>
      <c r="L30" s="165">
        <v>65924</v>
      </c>
      <c r="M30" s="23">
        <v>1.9887598912182025</v>
      </c>
      <c r="N30" s="165">
        <v>11011</v>
      </c>
      <c r="O30" s="23">
        <v>2.2697050297741623</v>
      </c>
      <c r="P30" s="163">
        <v>76935</v>
      </c>
      <c r="Q30" s="35">
        <v>88988</v>
      </c>
      <c r="R30" s="35">
        <v>499</v>
      </c>
      <c r="S30" s="290">
        <v>0.15</v>
      </c>
      <c r="T30" s="35">
        <v>75</v>
      </c>
      <c r="U30" s="35">
        <v>81606</v>
      </c>
      <c r="V30" s="40">
        <v>0.56999999999999995</v>
      </c>
      <c r="W30" s="40">
        <v>0.56999999999999995</v>
      </c>
      <c r="X30" s="40">
        <v>0.56999999999999995</v>
      </c>
      <c r="Y30" s="225">
        <v>46515</v>
      </c>
      <c r="Z30" s="225">
        <v>46515</v>
      </c>
      <c r="AA30" s="27">
        <v>0.56999999999999995</v>
      </c>
      <c r="AB30" s="38">
        <v>46590</v>
      </c>
      <c r="AC30" s="38">
        <v>30345</v>
      </c>
      <c r="AD30" s="38">
        <v>76935</v>
      </c>
    </row>
    <row r="31" spans="1:30" s="9" customFormat="1" ht="16.8" x14ac:dyDescent="0.3">
      <c r="A31" s="22">
        <v>22</v>
      </c>
      <c r="B31" s="116" t="s">
        <v>186</v>
      </c>
      <c r="C31" s="44">
        <v>26170</v>
      </c>
      <c r="D31" s="24">
        <v>0.27058236162217197</v>
      </c>
      <c r="E31" s="24">
        <v>0.89770000000000005</v>
      </c>
      <c r="F31" s="35">
        <v>17075</v>
      </c>
      <c r="G31" s="225">
        <v>19021</v>
      </c>
      <c r="H31" s="41">
        <v>0.65246465418418031</v>
      </c>
      <c r="I31" s="23">
        <v>0.30141735727099472</v>
      </c>
      <c r="J31" s="25">
        <v>117834.97449537253</v>
      </c>
      <c r="K31" s="26">
        <v>2.9563502081062631E-2</v>
      </c>
      <c r="L31" s="165">
        <v>94896</v>
      </c>
      <c r="M31" s="23">
        <v>1.9877391196684524</v>
      </c>
      <c r="N31" s="165">
        <v>15809</v>
      </c>
      <c r="O31" s="23">
        <v>2.2686683552710214</v>
      </c>
      <c r="P31" s="163">
        <v>110705</v>
      </c>
      <c r="Q31" s="35">
        <v>129726</v>
      </c>
      <c r="R31" s="35">
        <v>2056</v>
      </c>
      <c r="S31" s="290">
        <v>0.15</v>
      </c>
      <c r="T31" s="35">
        <v>308</v>
      </c>
      <c r="U31" s="35">
        <v>153928</v>
      </c>
      <c r="V31" s="40">
        <v>0.48</v>
      </c>
      <c r="W31" s="40">
        <v>0.48</v>
      </c>
      <c r="X31" s="40">
        <v>0.48</v>
      </c>
      <c r="Y31" s="225">
        <v>73885</v>
      </c>
      <c r="Z31" s="225">
        <v>73885</v>
      </c>
      <c r="AA31" s="27">
        <v>0.48</v>
      </c>
      <c r="AB31" s="38">
        <v>74193</v>
      </c>
      <c r="AC31" s="38">
        <v>36512</v>
      </c>
      <c r="AD31" s="38">
        <v>110705</v>
      </c>
    </row>
    <row r="32" spans="1:30" s="9" customFormat="1" ht="16.8" x14ac:dyDescent="0.3">
      <c r="A32" s="28">
        <v>23</v>
      </c>
      <c r="B32" s="116" t="s">
        <v>187</v>
      </c>
      <c r="C32" s="44">
        <v>23035</v>
      </c>
      <c r="D32" s="24">
        <v>0.55382026675213569</v>
      </c>
      <c r="E32" s="24">
        <v>1.1585300000000001</v>
      </c>
      <c r="F32" s="35">
        <v>30762</v>
      </c>
      <c r="G32" s="225">
        <v>26553</v>
      </c>
      <c r="H32" s="41">
        <v>1.3354460603429563</v>
      </c>
      <c r="I32" s="23">
        <v>0.47803705277561709</v>
      </c>
      <c r="J32" s="25">
        <v>122564.70812847276</v>
      </c>
      <c r="K32" s="26">
        <v>3.0750140349571964E-2</v>
      </c>
      <c r="L32" s="165">
        <v>98705</v>
      </c>
      <c r="M32" s="23">
        <v>2.0221218174092361</v>
      </c>
      <c r="N32" s="165">
        <v>17959</v>
      </c>
      <c r="O32" s="23">
        <v>2.303062177958906</v>
      </c>
      <c r="P32" s="163">
        <v>116664</v>
      </c>
      <c r="Q32" s="35">
        <v>143217</v>
      </c>
      <c r="R32" s="35">
        <v>946</v>
      </c>
      <c r="S32" s="290">
        <v>0.15</v>
      </c>
      <c r="T32" s="35">
        <v>142</v>
      </c>
      <c r="U32" s="35">
        <v>236383</v>
      </c>
      <c r="V32" s="40">
        <v>0.56000000000000005</v>
      </c>
      <c r="W32" s="40">
        <v>0.56000000000000005</v>
      </c>
      <c r="X32" s="40">
        <v>0.45</v>
      </c>
      <c r="Y32" s="225">
        <v>106372</v>
      </c>
      <c r="Z32" s="225">
        <v>106372</v>
      </c>
      <c r="AA32" s="27">
        <v>0.45</v>
      </c>
      <c r="AB32" s="38">
        <v>106514</v>
      </c>
      <c r="AC32" s="38">
        <v>10150</v>
      </c>
      <c r="AD32" s="38">
        <v>116664</v>
      </c>
    </row>
    <row r="33" spans="1:30" s="9" customFormat="1" ht="16.5" customHeight="1" x14ac:dyDescent="0.3">
      <c r="A33" s="28">
        <v>24</v>
      </c>
      <c r="B33" s="116" t="s">
        <v>188</v>
      </c>
      <c r="C33" s="44">
        <v>37542</v>
      </c>
      <c r="D33" s="24">
        <v>0.40769354253363049</v>
      </c>
      <c r="E33" s="24">
        <v>1.0485899999999999</v>
      </c>
      <c r="F33" s="35">
        <v>36907</v>
      </c>
      <c r="G33" s="225">
        <v>35197</v>
      </c>
      <c r="H33" s="41">
        <v>0.98308561078259016</v>
      </c>
      <c r="I33" s="23">
        <v>0.38880166941667432</v>
      </c>
      <c r="J33" s="25">
        <v>189212.3479741257</v>
      </c>
      <c r="K33" s="26">
        <v>4.7471301852876319E-2</v>
      </c>
      <c r="L33" s="165">
        <v>152378</v>
      </c>
      <c r="M33" s="23">
        <v>2.0047469028074136</v>
      </c>
      <c r="N33" s="165">
        <v>26491</v>
      </c>
      <c r="O33" s="23">
        <v>2.285679879862855</v>
      </c>
      <c r="P33" s="163">
        <v>178869</v>
      </c>
      <c r="Q33" s="35">
        <v>214066</v>
      </c>
      <c r="R33" s="35">
        <v>976</v>
      </c>
      <c r="S33" s="290">
        <v>0.15</v>
      </c>
      <c r="T33" s="35">
        <v>146</v>
      </c>
      <c r="U33" s="35">
        <v>357605</v>
      </c>
      <c r="V33" s="40">
        <v>0.33</v>
      </c>
      <c r="W33" s="40">
        <v>0.33</v>
      </c>
      <c r="X33" s="40">
        <v>0.41</v>
      </c>
      <c r="Y33" s="225">
        <v>146618</v>
      </c>
      <c r="Z33" s="225">
        <v>146618</v>
      </c>
      <c r="AA33" s="27">
        <v>0.41</v>
      </c>
      <c r="AB33" s="38">
        <v>146764</v>
      </c>
      <c r="AC33" s="38">
        <v>32105</v>
      </c>
      <c r="AD33" s="38">
        <v>178869</v>
      </c>
    </row>
    <row r="34" spans="1:30" s="9" customFormat="1" ht="16.8" x14ac:dyDescent="0.3">
      <c r="A34" s="22">
        <v>25</v>
      </c>
      <c r="B34" s="116" t="s">
        <v>189</v>
      </c>
      <c r="C34" s="44">
        <v>6319</v>
      </c>
      <c r="D34" s="24">
        <v>0.34730734926994128</v>
      </c>
      <c r="E34" s="24">
        <v>1.1226</v>
      </c>
      <c r="F34" s="35">
        <v>5292</v>
      </c>
      <c r="G34" s="225">
        <v>4714</v>
      </c>
      <c r="H34" s="41">
        <v>0.83747428390568124</v>
      </c>
      <c r="I34" s="23">
        <v>0.30937764944765833</v>
      </c>
      <c r="J34" s="25">
        <v>35445.288317748375</v>
      </c>
      <c r="K34" s="26">
        <v>8.8928338927656003E-3</v>
      </c>
      <c r="L34" s="165">
        <v>28545</v>
      </c>
      <c r="M34" s="23">
        <v>1.9892803952708795</v>
      </c>
      <c r="N34" s="165">
        <v>4774</v>
      </c>
      <c r="O34" s="23">
        <v>2.2702352282910252</v>
      </c>
      <c r="P34" s="163">
        <v>33319</v>
      </c>
      <c r="Q34" s="35">
        <v>38033</v>
      </c>
      <c r="R34" s="35">
        <v>296</v>
      </c>
      <c r="S34" s="290">
        <v>0.15</v>
      </c>
      <c r="T34" s="35">
        <v>44</v>
      </c>
      <c r="U34" s="35">
        <v>58043</v>
      </c>
      <c r="V34" s="40">
        <v>0.43</v>
      </c>
      <c r="W34" s="40">
        <v>0.43</v>
      </c>
      <c r="X34" s="40">
        <v>0.43</v>
      </c>
      <c r="Y34" s="225">
        <v>24958</v>
      </c>
      <c r="Z34" s="225">
        <v>24958</v>
      </c>
      <c r="AA34" s="27">
        <v>0.43</v>
      </c>
      <c r="AB34" s="38">
        <v>25002</v>
      </c>
      <c r="AC34" s="38">
        <v>8317</v>
      </c>
      <c r="AD34" s="38">
        <v>33319</v>
      </c>
    </row>
    <row r="35" spans="1:30" s="9" customFormat="1" ht="16.8" x14ac:dyDescent="0.3">
      <c r="A35" s="28">
        <v>26</v>
      </c>
      <c r="B35" s="116" t="s">
        <v>190</v>
      </c>
      <c r="C35" s="44">
        <v>14561</v>
      </c>
      <c r="D35" s="24">
        <v>0.87131132337974959</v>
      </c>
      <c r="E35" s="24">
        <v>1.03529</v>
      </c>
      <c r="F35" s="35">
        <v>30593</v>
      </c>
      <c r="G35" s="225">
        <v>29550</v>
      </c>
      <c r="H35" s="41">
        <v>2.1010232813680378</v>
      </c>
      <c r="I35" s="23">
        <v>0.84161087558051328</v>
      </c>
      <c r="J35" s="25">
        <v>56105.997165431065</v>
      </c>
      <c r="K35" s="26">
        <v>1.4076379029771447E-2</v>
      </c>
      <c r="L35" s="165">
        <v>45184</v>
      </c>
      <c r="M35" s="23">
        <v>2.092903659098349</v>
      </c>
      <c r="N35" s="165">
        <v>10144</v>
      </c>
      <c r="O35" s="23">
        <v>2.3738242061062484</v>
      </c>
      <c r="P35" s="163">
        <v>55328</v>
      </c>
      <c r="Q35" s="35">
        <v>84878</v>
      </c>
      <c r="R35" s="35">
        <v>336</v>
      </c>
      <c r="S35" s="290">
        <v>0.15</v>
      </c>
      <c r="T35" s="35">
        <v>50</v>
      </c>
      <c r="U35" s="35">
        <v>184173</v>
      </c>
      <c r="V35" s="40">
        <v>0.27</v>
      </c>
      <c r="W35" s="40">
        <v>0.27</v>
      </c>
      <c r="X35" s="40">
        <v>0.27</v>
      </c>
      <c r="Y35" s="225">
        <v>49727</v>
      </c>
      <c r="Z35" s="225">
        <v>49727</v>
      </c>
      <c r="AA35" s="27">
        <v>0.27</v>
      </c>
      <c r="AB35" s="38">
        <v>49777</v>
      </c>
      <c r="AC35" s="38">
        <v>5551</v>
      </c>
      <c r="AD35" s="38">
        <v>55328</v>
      </c>
    </row>
    <row r="36" spans="1:30" s="9" customFormat="1" ht="16.8" x14ac:dyDescent="0.3">
      <c r="A36" s="28">
        <v>27</v>
      </c>
      <c r="B36" s="116" t="s">
        <v>213</v>
      </c>
      <c r="C36" s="44">
        <v>36368</v>
      </c>
      <c r="D36" s="24">
        <v>1.0558475834069885</v>
      </c>
      <c r="E36" s="24">
        <v>1.05725</v>
      </c>
      <c r="F36" s="35">
        <v>92593</v>
      </c>
      <c r="G36" s="225">
        <v>87579</v>
      </c>
      <c r="H36" s="41">
        <v>2.5460019797624285</v>
      </c>
      <c r="I36" s="23">
        <v>0.99867352414943344</v>
      </c>
      <c r="J36" s="25">
        <v>128638.65956042186</v>
      </c>
      <c r="K36" s="26">
        <v>3.2274028113520627E-2</v>
      </c>
      <c r="L36" s="165">
        <v>103596</v>
      </c>
      <c r="M36" s="23">
        <v>2.1234684813855074</v>
      </c>
      <c r="N36" s="165">
        <v>25875</v>
      </c>
      <c r="O36" s="23">
        <v>2.4044066403731463</v>
      </c>
      <c r="P36" s="163">
        <v>129471</v>
      </c>
      <c r="Q36" s="35">
        <v>217050</v>
      </c>
      <c r="R36" s="35">
        <v>1824</v>
      </c>
      <c r="S36" s="290">
        <v>0.15</v>
      </c>
      <c r="T36" s="35">
        <v>274</v>
      </c>
      <c r="U36" s="35">
        <v>379287</v>
      </c>
      <c r="V36" s="40">
        <v>0.28000000000000003</v>
      </c>
      <c r="W36" s="40">
        <v>0.28000000000000003</v>
      </c>
      <c r="X36" s="40">
        <v>0.3</v>
      </c>
      <c r="Y36" s="225">
        <v>113786</v>
      </c>
      <c r="Z36" s="225">
        <v>113786</v>
      </c>
      <c r="AA36" s="27">
        <v>0.3</v>
      </c>
      <c r="AB36" s="38">
        <v>114060</v>
      </c>
      <c r="AC36" s="38">
        <v>15411</v>
      </c>
      <c r="AD36" s="38">
        <v>129471</v>
      </c>
    </row>
    <row r="37" spans="1:30" s="9" customFormat="1" ht="16.8" x14ac:dyDescent="0.3">
      <c r="A37" s="22">
        <v>28</v>
      </c>
      <c r="B37" s="116" t="s">
        <v>191</v>
      </c>
      <c r="C37" s="44">
        <v>14886</v>
      </c>
      <c r="D37" s="24">
        <v>0.3088441310224716</v>
      </c>
      <c r="E37" s="24">
        <v>1.26109</v>
      </c>
      <c r="F37" s="35">
        <v>11086</v>
      </c>
      <c r="G37" s="225">
        <v>8791</v>
      </c>
      <c r="H37" s="41">
        <v>0.74472658874109898</v>
      </c>
      <c r="I37" s="23">
        <v>0.2449025295755827</v>
      </c>
      <c r="J37" s="25">
        <v>96700.64831713702</v>
      </c>
      <c r="K37" s="26">
        <v>2.4261131552890974E-2</v>
      </c>
      <c r="L37" s="165">
        <v>77876</v>
      </c>
      <c r="M37" s="23">
        <v>1.9767395766963907</v>
      </c>
      <c r="N37" s="165">
        <v>12633</v>
      </c>
      <c r="O37" s="23">
        <v>2.2576771879794197</v>
      </c>
      <c r="P37" s="163">
        <v>90509</v>
      </c>
      <c r="Q37" s="35">
        <v>99300</v>
      </c>
      <c r="R37" s="35">
        <v>1475</v>
      </c>
      <c r="S37" s="290">
        <v>0.15</v>
      </c>
      <c r="T37" s="35">
        <v>221</v>
      </c>
      <c r="U37" s="35">
        <v>121240</v>
      </c>
      <c r="V37" s="40">
        <v>0.54</v>
      </c>
      <c r="W37" s="40">
        <v>0.54</v>
      </c>
      <c r="X37" s="40">
        <v>0.54</v>
      </c>
      <c r="Y37" s="225">
        <v>65470</v>
      </c>
      <c r="Z37" s="225">
        <v>65470</v>
      </c>
      <c r="AA37" s="27">
        <v>0.54</v>
      </c>
      <c r="AB37" s="38">
        <v>65691</v>
      </c>
      <c r="AC37" s="38">
        <v>24818</v>
      </c>
      <c r="AD37" s="38">
        <v>90509</v>
      </c>
    </row>
    <row r="38" spans="1:30" s="9" customFormat="1" ht="16.8" x14ac:dyDescent="0.3">
      <c r="A38" s="28">
        <v>29</v>
      </c>
      <c r="B38" s="116" t="s">
        <v>192</v>
      </c>
      <c r="C38" s="44">
        <v>22062</v>
      </c>
      <c r="D38" s="24">
        <v>0.40824177328160471</v>
      </c>
      <c r="E38" s="24">
        <v>1.0463</v>
      </c>
      <c r="F38" s="35">
        <v>21718</v>
      </c>
      <c r="G38" s="225">
        <v>20757</v>
      </c>
      <c r="H38" s="41">
        <v>0.9844075786420089</v>
      </c>
      <c r="I38" s="23">
        <v>0.39017659684756256</v>
      </c>
      <c r="J38" s="25">
        <v>110874.01562433878</v>
      </c>
      <c r="K38" s="26">
        <v>2.7817073883905603E-2</v>
      </c>
      <c r="L38" s="165">
        <v>89290</v>
      </c>
      <c r="M38" s="23">
        <v>2.0050154991885236</v>
      </c>
      <c r="N38" s="165">
        <v>15534</v>
      </c>
      <c r="O38" s="23">
        <v>2.285952978289929</v>
      </c>
      <c r="P38" s="163">
        <v>104824</v>
      </c>
      <c r="Q38" s="35">
        <v>125581</v>
      </c>
      <c r="R38" s="35">
        <v>0</v>
      </c>
      <c r="S38" s="290">
        <v>0.15</v>
      </c>
      <c r="T38" s="35">
        <v>0</v>
      </c>
      <c r="U38" s="35">
        <v>232773</v>
      </c>
      <c r="V38" s="40">
        <v>0.38</v>
      </c>
      <c r="W38" s="40">
        <v>0.38</v>
      </c>
      <c r="X38" s="40">
        <v>0.38</v>
      </c>
      <c r="Y38" s="225">
        <v>88454</v>
      </c>
      <c r="Z38" s="225">
        <v>88454</v>
      </c>
      <c r="AA38" s="27">
        <v>0.38</v>
      </c>
      <c r="AB38" s="38">
        <v>88454</v>
      </c>
      <c r="AC38" s="38">
        <v>16370</v>
      </c>
      <c r="AD38" s="38">
        <v>104824</v>
      </c>
    </row>
    <row r="39" spans="1:30" s="9" customFormat="1" ht="16.8" x14ac:dyDescent="0.3">
      <c r="A39" s="28">
        <v>30</v>
      </c>
      <c r="B39" s="116" t="s">
        <v>193</v>
      </c>
      <c r="C39" s="44">
        <v>33581</v>
      </c>
      <c r="D39" s="24">
        <v>0.32906439362689122</v>
      </c>
      <c r="E39" s="24">
        <v>0.91973000000000005</v>
      </c>
      <c r="F39" s="35">
        <v>26646</v>
      </c>
      <c r="G39" s="225">
        <v>28972</v>
      </c>
      <c r="H39" s="41">
        <v>0.79348441082755128</v>
      </c>
      <c r="I39" s="23">
        <v>0.35778369046012548</v>
      </c>
      <c r="J39" s="25">
        <v>150744.81995450982</v>
      </c>
      <c r="K39" s="26">
        <v>3.7820221182375477E-2</v>
      </c>
      <c r="L39" s="165">
        <v>121399</v>
      </c>
      <c r="M39" s="23">
        <v>1.9987082602437827</v>
      </c>
      <c r="N39" s="165">
        <v>20784</v>
      </c>
      <c r="O39" s="23">
        <v>2.2796411860371051</v>
      </c>
      <c r="P39" s="163">
        <v>142183</v>
      </c>
      <c r="Q39" s="35">
        <v>171155</v>
      </c>
      <c r="R39" s="35">
        <v>1185</v>
      </c>
      <c r="S39" s="290">
        <v>0.15</v>
      </c>
      <c r="T39" s="35">
        <v>178</v>
      </c>
      <c r="U39" s="35">
        <v>282602</v>
      </c>
      <c r="V39" s="40">
        <v>0.28999999999999998</v>
      </c>
      <c r="W39" s="40">
        <v>0.28999999999999998</v>
      </c>
      <c r="X39" s="40">
        <v>0.33</v>
      </c>
      <c r="Y39" s="225">
        <v>93259</v>
      </c>
      <c r="Z39" s="225">
        <v>93259</v>
      </c>
      <c r="AA39" s="27">
        <v>0.33</v>
      </c>
      <c r="AB39" s="38">
        <v>93437</v>
      </c>
      <c r="AC39" s="38">
        <v>48746</v>
      </c>
      <c r="AD39" s="38">
        <v>142183</v>
      </c>
    </row>
    <row r="40" spans="1:30" s="9" customFormat="1" ht="16.8" x14ac:dyDescent="0.3">
      <c r="A40" s="22">
        <v>31</v>
      </c>
      <c r="B40" s="116" t="s">
        <v>194</v>
      </c>
      <c r="C40" s="44">
        <v>33853</v>
      </c>
      <c r="D40" s="24">
        <v>0.56607229787588031</v>
      </c>
      <c r="E40" s="24">
        <v>1.05311</v>
      </c>
      <c r="F40" s="35">
        <v>46209</v>
      </c>
      <c r="G40" s="225">
        <v>43879</v>
      </c>
      <c r="H40" s="41">
        <v>1.3649898088795676</v>
      </c>
      <c r="I40" s="23">
        <v>0.5375243781522161</v>
      </c>
      <c r="J40" s="25">
        <v>158654.69075034055</v>
      </c>
      <c r="K40" s="26">
        <v>3.9804720968919426E-2</v>
      </c>
      <c r="L40" s="165">
        <v>127769</v>
      </c>
      <c r="M40" s="23">
        <v>2.0336983100049091</v>
      </c>
      <c r="N40" s="165">
        <v>23991</v>
      </c>
      <c r="O40" s="23">
        <v>2.3146327213181226</v>
      </c>
      <c r="P40" s="163">
        <v>151760</v>
      </c>
      <c r="Q40" s="35">
        <v>195639</v>
      </c>
      <c r="R40" s="35">
        <v>423</v>
      </c>
      <c r="S40" s="290">
        <v>0.15</v>
      </c>
      <c r="T40" s="35">
        <v>63</v>
      </c>
      <c r="U40" s="35">
        <v>409104</v>
      </c>
      <c r="V40" s="40">
        <v>0.31</v>
      </c>
      <c r="W40" s="40">
        <v>0.31</v>
      </c>
      <c r="X40" s="40">
        <v>0.31</v>
      </c>
      <c r="Y40" s="225">
        <v>126822</v>
      </c>
      <c r="Z40" s="225">
        <v>126822</v>
      </c>
      <c r="AA40" s="27">
        <v>0.31</v>
      </c>
      <c r="AB40" s="38">
        <v>126885</v>
      </c>
      <c r="AC40" s="38">
        <v>24875</v>
      </c>
      <c r="AD40" s="38">
        <v>151760</v>
      </c>
    </row>
    <row r="41" spans="1:30" ht="16.8" customHeight="1" x14ac:dyDescent="0.3">
      <c r="A41" s="330" t="s">
        <v>266</v>
      </c>
      <c r="B41" s="331"/>
      <c r="C41" s="47">
        <v>1192491</v>
      </c>
      <c r="D41" s="48">
        <v>1</v>
      </c>
      <c r="E41" s="48">
        <v>1</v>
      </c>
      <c r="F41" s="46">
        <v>2875495</v>
      </c>
      <c r="G41" s="46">
        <v>2911300</v>
      </c>
      <c r="H41" s="49">
        <v>1.4150807509870897</v>
      </c>
      <c r="I41" s="48">
        <v>0.58231210690082169</v>
      </c>
      <c r="J41" s="50">
        <v>3985825.9746179935</v>
      </c>
      <c r="K41" s="48">
        <v>1.0000000000000002</v>
      </c>
      <c r="L41" s="46">
        <v>3209902</v>
      </c>
      <c r="M41" s="48">
        <v>2.0424220494120728</v>
      </c>
      <c r="N41" s="46">
        <v>802476</v>
      </c>
      <c r="O41" s="48">
        <v>2.3233575589026123</v>
      </c>
      <c r="P41" s="46">
        <v>4012378</v>
      </c>
      <c r="Q41" s="46">
        <v>6923678</v>
      </c>
      <c r="R41" s="46">
        <v>71022</v>
      </c>
      <c r="S41" s="51" t="s">
        <v>25</v>
      </c>
      <c r="T41" s="46">
        <v>10654</v>
      </c>
      <c r="U41" s="46">
        <v>17377266</v>
      </c>
      <c r="V41" s="228" t="s">
        <v>25</v>
      </c>
      <c r="W41" s="228" t="s">
        <v>25</v>
      </c>
      <c r="X41" s="228" t="s">
        <v>25</v>
      </c>
      <c r="Y41" s="227">
        <v>2728518</v>
      </c>
      <c r="Z41" s="227">
        <v>2728518</v>
      </c>
      <c r="AA41" s="264" t="s">
        <v>25</v>
      </c>
      <c r="AB41" s="164">
        <v>2739172</v>
      </c>
      <c r="AC41" s="164">
        <v>1273206</v>
      </c>
      <c r="AD41" s="164">
        <v>4012378</v>
      </c>
    </row>
    <row r="42" spans="1:30" ht="26.4" customHeight="1" x14ac:dyDescent="0.25">
      <c r="A42" s="302" t="s">
        <v>310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</row>
    <row r="43" spans="1:30" ht="39" customHeight="1" x14ac:dyDescent="0.25"/>
    <row r="44" spans="1:30" ht="39" customHeight="1" x14ac:dyDescent="0.25"/>
    <row r="45" spans="1:30" x14ac:dyDescent="0.25">
      <c r="V45" s="32"/>
      <c r="W45" s="32"/>
      <c r="X45" s="32"/>
    </row>
    <row r="46" spans="1:30" x14ac:dyDescent="0.25">
      <c r="V46" s="32"/>
      <c r="W46" s="32"/>
      <c r="X46" s="32"/>
    </row>
    <row r="48" spans="1:30" x14ac:dyDescent="0.25">
      <c r="AA48" s="274"/>
    </row>
  </sheetData>
  <mergeCells count="36">
    <mergeCell ref="A42:N42"/>
    <mergeCell ref="AA5:AA7"/>
    <mergeCell ref="AB5:AB7"/>
    <mergeCell ref="AC5:AC7"/>
    <mergeCell ref="AD5:AD7"/>
    <mergeCell ref="U5:U7"/>
    <mergeCell ref="V5:V7"/>
    <mergeCell ref="C1:K3"/>
    <mergeCell ref="A41:B41"/>
    <mergeCell ref="L6:L7"/>
    <mergeCell ref="N6:N7"/>
    <mergeCell ref="A8:B8"/>
    <mergeCell ref="A9:B9"/>
    <mergeCell ref="W5:W7"/>
    <mergeCell ref="X5:X7"/>
    <mergeCell ref="Y5:Y7"/>
    <mergeCell ref="Z5:Z7"/>
    <mergeCell ref="Q5:Q7"/>
    <mergeCell ref="R5:R7"/>
    <mergeCell ref="S5:S7"/>
    <mergeCell ref="T5:T7"/>
    <mergeCell ref="P6:P7"/>
    <mergeCell ref="O5:O7"/>
    <mergeCell ref="K4:L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M5:M7"/>
  </mergeCells>
  <pageMargins left="0.15748031496062992" right="0.17" top="0.43307086614173229" bottom="0.11811023622047245" header="0.31496062992125984" footer="0.15748031496062992"/>
  <pageSetup paperSize="9" scale="67" fitToWidth="0" orientation="landscape" r:id="rId1"/>
  <headerFooter>
    <oddFooter>Страница  &amp;P из &amp;N</oddFooter>
  </headerFooter>
  <colBreaks count="1" manualBreakCount="1">
    <brk id="14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F70"/>
  <sheetViews>
    <sheetView view="pageBreakPreview" zoomScale="70" zoomScaleNormal="70" zoomScaleSheetLayoutView="70" workbookViewId="0">
      <pane xSplit="2" ySplit="9" topLeftCell="C10" activePane="bottomRight" state="frozen"/>
      <selection activeCell="BY6" sqref="BY6"/>
      <selection pane="topRight" activeCell="BY6" sqref="BY6"/>
      <selection pane="bottomLeft" activeCell="BY6" sqref="BY6"/>
      <selection pane="bottomRight" activeCell="C9" sqref="C9"/>
    </sheetView>
  </sheetViews>
  <sheetFormatPr defaultColWidth="8.77734375" defaultRowHeight="13.2" x14ac:dyDescent="0.25"/>
  <cols>
    <col min="1" max="1" width="4.109375" style="1" customWidth="1"/>
    <col min="2" max="2" width="30.44140625" style="1" customWidth="1"/>
    <col min="3" max="3" width="16.44140625" style="1" customWidth="1"/>
    <col min="4" max="4" width="17.6640625" style="1" customWidth="1"/>
    <col min="5" max="5" width="17.109375" style="1" customWidth="1"/>
    <col min="6" max="6" width="16.44140625" style="1" customWidth="1"/>
    <col min="7" max="7" width="16.77734375" style="1" customWidth="1"/>
    <col min="8" max="8" width="15" style="1" customWidth="1"/>
    <col min="9" max="9" width="16.33203125" style="1" customWidth="1"/>
    <col min="10" max="11" width="15.6640625" style="1" customWidth="1"/>
    <col min="12" max="12" width="14.44140625" style="1" customWidth="1"/>
    <col min="13" max="13" width="15.44140625" style="1" customWidth="1"/>
    <col min="14" max="14" width="16.77734375" style="1" customWidth="1"/>
    <col min="15" max="15" width="10.33203125" style="1" customWidth="1"/>
    <col min="16" max="16" width="10.44140625" style="1" customWidth="1"/>
    <col min="17" max="17" width="11" style="1" customWidth="1"/>
    <col min="18" max="18" width="12.109375" style="1" customWidth="1"/>
    <col min="19" max="19" width="12.44140625" style="1" customWidth="1"/>
    <col min="20" max="20" width="12.77734375" style="1" customWidth="1"/>
    <col min="21" max="21" width="13.33203125" style="1" customWidth="1"/>
    <col min="22" max="22" width="8" style="1" customWidth="1"/>
    <col min="23" max="23" width="12" style="1" customWidth="1"/>
    <col min="24" max="24" width="10.77734375" style="1" customWidth="1"/>
    <col min="25" max="25" width="10.109375" style="1" customWidth="1"/>
    <col min="26" max="26" width="10.77734375" style="1" customWidth="1"/>
    <col min="27" max="28" width="10.109375" style="1" customWidth="1"/>
    <col min="29" max="29" width="10.44140625" style="1" customWidth="1"/>
    <col min="30" max="30" width="15.33203125" style="1" customWidth="1"/>
    <col min="31" max="31" width="16" style="1" customWidth="1"/>
    <col min="32" max="32" width="8.77734375" style="1" customWidth="1"/>
    <col min="33" max="16384" width="8.77734375" style="1"/>
  </cols>
  <sheetData>
    <row r="1" spans="1:32" x14ac:dyDescent="0.25">
      <c r="B1" s="7" t="s">
        <v>30</v>
      </c>
      <c r="C1" s="7"/>
    </row>
    <row r="2" spans="1:32" ht="15.45" customHeight="1" x14ac:dyDescent="0.35">
      <c r="C2" s="337" t="s">
        <v>312</v>
      </c>
      <c r="D2" s="337"/>
      <c r="E2" s="337"/>
      <c r="F2" s="337"/>
      <c r="G2" s="337"/>
    </row>
    <row r="3" spans="1:32" x14ac:dyDescent="0.25">
      <c r="A3" s="3" t="s">
        <v>295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  <c r="AF3" s="2"/>
    </row>
    <row r="4" spans="1:32" ht="38.700000000000003" customHeight="1" x14ac:dyDescent="0.25">
      <c r="A4" s="325" t="s">
        <v>0</v>
      </c>
      <c r="B4" s="325" t="str">
        <f>ИНП2021!B4</f>
        <v>Наименование и статус муниципального образования Брянской области / показатель</v>
      </c>
      <c r="C4" s="326" t="s">
        <v>221</v>
      </c>
      <c r="D4" s="316" t="s">
        <v>24</v>
      </c>
      <c r="E4" s="328"/>
      <c r="F4" s="328"/>
      <c r="G4" s="328"/>
      <c r="H4" s="328"/>
      <c r="I4" s="328"/>
      <c r="J4" s="328"/>
      <c r="K4" s="328"/>
      <c r="L4" s="328"/>
      <c r="M4" s="328"/>
      <c r="N4" s="329"/>
      <c r="O4" s="314" t="s">
        <v>35</v>
      </c>
      <c r="P4" s="314"/>
      <c r="Q4" s="314"/>
      <c r="R4" s="314"/>
      <c r="S4" s="314"/>
      <c r="T4" s="314"/>
      <c r="U4" s="314"/>
      <c r="V4" s="314"/>
      <c r="W4" s="314"/>
      <c r="X4" s="316" t="s">
        <v>104</v>
      </c>
      <c r="Y4" s="314"/>
      <c r="Z4" s="314"/>
      <c r="AA4" s="320" t="s">
        <v>300</v>
      </c>
      <c r="AB4" s="321"/>
      <c r="AC4" s="322"/>
      <c r="AD4" s="314" t="s">
        <v>32</v>
      </c>
      <c r="AE4" s="316" t="s">
        <v>28</v>
      </c>
      <c r="AF4" s="2"/>
    </row>
    <row r="5" spans="1:32" ht="39" customHeight="1" x14ac:dyDescent="0.25">
      <c r="A5" s="325"/>
      <c r="B5" s="325"/>
      <c r="C5" s="326"/>
      <c r="D5" s="315" t="s">
        <v>214</v>
      </c>
      <c r="E5" s="315" t="s">
        <v>58</v>
      </c>
      <c r="F5" s="315" t="s">
        <v>59</v>
      </c>
      <c r="G5" s="318" t="s">
        <v>63</v>
      </c>
      <c r="H5" s="315" t="s">
        <v>60</v>
      </c>
      <c r="I5" s="315" t="s">
        <v>61</v>
      </c>
      <c r="J5" s="315" t="s">
        <v>62</v>
      </c>
      <c r="K5" s="315" t="s">
        <v>292</v>
      </c>
      <c r="L5" s="315" t="s">
        <v>293</v>
      </c>
      <c r="M5" s="315" t="s">
        <v>294</v>
      </c>
      <c r="N5" s="314" t="s">
        <v>33</v>
      </c>
      <c r="O5" s="315" t="s">
        <v>216</v>
      </c>
      <c r="P5" s="315" t="s">
        <v>66</v>
      </c>
      <c r="Q5" s="315" t="s">
        <v>67</v>
      </c>
      <c r="R5" s="318" t="s">
        <v>72</v>
      </c>
      <c r="S5" s="315" t="s">
        <v>215</v>
      </c>
      <c r="T5" s="315" t="s">
        <v>61</v>
      </c>
      <c r="U5" s="315" t="s">
        <v>62</v>
      </c>
      <c r="V5" s="315" t="s">
        <v>69</v>
      </c>
      <c r="W5" s="314" t="s">
        <v>33</v>
      </c>
      <c r="X5" s="317" t="s">
        <v>101</v>
      </c>
      <c r="Y5" s="315" t="s">
        <v>29</v>
      </c>
      <c r="Z5" s="314" t="s">
        <v>33</v>
      </c>
      <c r="AA5" s="318" t="s">
        <v>65</v>
      </c>
      <c r="AB5" s="315" t="s">
        <v>29</v>
      </c>
      <c r="AC5" s="314" t="s">
        <v>33</v>
      </c>
      <c r="AD5" s="314"/>
      <c r="AE5" s="316"/>
      <c r="AF5" s="2"/>
    </row>
    <row r="6" spans="1:32" ht="54.6" customHeight="1" x14ac:dyDescent="0.25">
      <c r="A6" s="325"/>
      <c r="B6" s="325"/>
      <c r="C6" s="326"/>
      <c r="D6" s="315"/>
      <c r="E6" s="315"/>
      <c r="F6" s="315"/>
      <c r="G6" s="319"/>
      <c r="H6" s="315"/>
      <c r="I6" s="315"/>
      <c r="J6" s="315"/>
      <c r="K6" s="315"/>
      <c r="L6" s="315"/>
      <c r="M6" s="315"/>
      <c r="N6" s="314"/>
      <c r="O6" s="315"/>
      <c r="P6" s="315"/>
      <c r="Q6" s="315"/>
      <c r="R6" s="319"/>
      <c r="S6" s="315"/>
      <c r="T6" s="315"/>
      <c r="U6" s="315"/>
      <c r="V6" s="315"/>
      <c r="W6" s="314"/>
      <c r="X6" s="317"/>
      <c r="Y6" s="315"/>
      <c r="Z6" s="314"/>
      <c r="AA6" s="319"/>
      <c r="AB6" s="315"/>
      <c r="AC6" s="314"/>
      <c r="AD6" s="314"/>
      <c r="AE6" s="316"/>
      <c r="AF6" s="2"/>
    </row>
    <row r="7" spans="1:32" ht="42.6" customHeight="1" x14ac:dyDescent="0.25">
      <c r="A7" s="327" t="s">
        <v>79</v>
      </c>
      <c r="B7" s="327"/>
      <c r="C7" s="107">
        <v>1</v>
      </c>
      <c r="D7" s="108">
        <v>2</v>
      </c>
      <c r="E7" s="108">
        <v>3</v>
      </c>
      <c r="F7" s="108">
        <v>4</v>
      </c>
      <c r="G7" s="108" t="s">
        <v>68</v>
      </c>
      <c r="H7" s="108">
        <v>6</v>
      </c>
      <c r="I7" s="108">
        <v>7</v>
      </c>
      <c r="J7" s="108">
        <v>8</v>
      </c>
      <c r="K7" s="108">
        <v>9</v>
      </c>
      <c r="L7" s="108" t="s">
        <v>87</v>
      </c>
      <c r="M7" s="108" t="s">
        <v>88</v>
      </c>
      <c r="N7" s="108" t="s">
        <v>89</v>
      </c>
      <c r="O7" s="108">
        <v>14</v>
      </c>
      <c r="P7" s="108">
        <v>15</v>
      </c>
      <c r="Q7" s="108">
        <v>16</v>
      </c>
      <c r="R7" s="108" t="s">
        <v>71</v>
      </c>
      <c r="S7" s="108">
        <v>18</v>
      </c>
      <c r="T7" s="108">
        <v>19</v>
      </c>
      <c r="U7" s="108">
        <v>20</v>
      </c>
      <c r="V7" s="108">
        <v>21</v>
      </c>
      <c r="W7" s="108" t="s">
        <v>73</v>
      </c>
      <c r="X7" s="170">
        <v>23</v>
      </c>
      <c r="Y7" s="108">
        <v>24</v>
      </c>
      <c r="Z7" s="108" t="s">
        <v>102</v>
      </c>
      <c r="AA7" s="108">
        <v>11</v>
      </c>
      <c r="AB7" s="108">
        <v>12</v>
      </c>
      <c r="AC7" s="108" t="s">
        <v>70</v>
      </c>
      <c r="AD7" s="183" t="s">
        <v>103</v>
      </c>
      <c r="AE7" s="243" t="s">
        <v>217</v>
      </c>
      <c r="AF7" s="2"/>
    </row>
    <row r="8" spans="1:32" ht="13.8" x14ac:dyDescent="0.3">
      <c r="A8" s="324"/>
      <c r="B8" s="324"/>
      <c r="C8" s="77" t="s">
        <v>78</v>
      </c>
      <c r="D8" s="244"/>
      <c r="E8" s="244"/>
      <c r="F8" s="244"/>
      <c r="G8" s="244"/>
      <c r="H8" s="245" t="s">
        <v>64</v>
      </c>
      <c r="I8" s="245" t="s">
        <v>64</v>
      </c>
      <c r="J8" s="245" t="s">
        <v>64</v>
      </c>
      <c r="K8" s="245"/>
      <c r="L8" s="245"/>
      <c r="M8" s="245"/>
      <c r="N8" s="244"/>
      <c r="O8" s="244"/>
      <c r="P8" s="244"/>
      <c r="Q8" s="244"/>
      <c r="R8" s="244"/>
      <c r="S8" s="245" t="s">
        <v>64</v>
      </c>
      <c r="T8" s="245" t="s">
        <v>64</v>
      </c>
      <c r="U8" s="245" t="s">
        <v>64</v>
      </c>
      <c r="V8" s="245" t="s">
        <v>64</v>
      </c>
      <c r="W8" s="244"/>
      <c r="X8" s="247"/>
      <c r="Y8" s="244"/>
      <c r="Z8" s="244"/>
      <c r="AA8" s="244"/>
      <c r="AB8" s="245" t="s">
        <v>64</v>
      </c>
      <c r="AC8" s="246"/>
      <c r="AD8" s="246"/>
      <c r="AE8" s="248" t="s">
        <v>26</v>
      </c>
      <c r="AF8" s="2"/>
    </row>
    <row r="9" spans="1:32" s="31" customFormat="1" ht="15.6" x14ac:dyDescent="0.3">
      <c r="A9" s="239" t="s">
        <v>53</v>
      </c>
      <c r="B9" s="240" t="s">
        <v>196</v>
      </c>
      <c r="C9" s="241">
        <v>420444</v>
      </c>
      <c r="D9" s="255">
        <v>81978000</v>
      </c>
      <c r="E9" s="255"/>
      <c r="F9" s="255"/>
      <c r="G9" s="80">
        <v>81978000</v>
      </c>
      <c r="H9" s="81">
        <v>0.15</v>
      </c>
      <c r="I9" s="81"/>
      <c r="J9" s="81"/>
      <c r="K9" s="250">
        <v>0.13341303167420815</v>
      </c>
      <c r="L9" s="250"/>
      <c r="M9" s="250"/>
      <c r="N9" s="256">
        <v>1640540</v>
      </c>
      <c r="O9" s="255">
        <v>1706</v>
      </c>
      <c r="P9" s="249"/>
      <c r="Q9" s="249"/>
      <c r="R9" s="80">
        <v>1706</v>
      </c>
      <c r="S9" s="81">
        <v>1</v>
      </c>
      <c r="T9" s="81"/>
      <c r="U9" s="81"/>
      <c r="V9" s="81">
        <v>0.06</v>
      </c>
      <c r="W9" s="82">
        <v>102</v>
      </c>
      <c r="X9" s="185">
        <v>100465</v>
      </c>
      <c r="Y9" s="177">
        <v>1</v>
      </c>
      <c r="Z9" s="178">
        <v>100465</v>
      </c>
      <c r="AA9" s="255">
        <v>0</v>
      </c>
      <c r="AB9" s="83">
        <v>1</v>
      </c>
      <c r="AC9" s="256">
        <v>0</v>
      </c>
      <c r="AD9" s="251">
        <v>1741107</v>
      </c>
      <c r="AE9" s="252">
        <v>1.7173538799152117</v>
      </c>
      <c r="AF9" s="242"/>
    </row>
    <row r="10" spans="1:32" s="145" customFormat="1" ht="15.6" x14ac:dyDescent="0.3">
      <c r="A10" s="239" t="s">
        <v>49</v>
      </c>
      <c r="B10" s="240" t="s">
        <v>197</v>
      </c>
      <c r="C10" s="241">
        <v>69909</v>
      </c>
      <c r="D10" s="255">
        <v>5476000</v>
      </c>
      <c r="E10" s="255"/>
      <c r="F10" s="255"/>
      <c r="G10" s="80">
        <v>5476000</v>
      </c>
      <c r="H10" s="81">
        <v>0.15</v>
      </c>
      <c r="I10" s="81"/>
      <c r="J10" s="81"/>
      <c r="K10" s="250">
        <v>0.17895716228467815</v>
      </c>
      <c r="L10" s="250"/>
      <c r="M10" s="250"/>
      <c r="N10" s="256">
        <v>146995</v>
      </c>
      <c r="O10" s="255">
        <v>6631</v>
      </c>
      <c r="P10" s="249"/>
      <c r="Q10" s="249"/>
      <c r="R10" s="80">
        <v>6631</v>
      </c>
      <c r="S10" s="81">
        <v>1</v>
      </c>
      <c r="T10" s="81"/>
      <c r="U10" s="81"/>
      <c r="V10" s="81">
        <v>0.06</v>
      </c>
      <c r="W10" s="82">
        <v>398</v>
      </c>
      <c r="X10" s="185">
        <v>38749</v>
      </c>
      <c r="Y10" s="112">
        <v>1</v>
      </c>
      <c r="Z10" s="113">
        <v>38749</v>
      </c>
      <c r="AA10" s="255">
        <v>0</v>
      </c>
      <c r="AB10" s="83">
        <v>1</v>
      </c>
      <c r="AC10" s="256">
        <v>0</v>
      </c>
      <c r="AD10" s="82">
        <v>186142</v>
      </c>
      <c r="AE10" s="84">
        <v>1.1042153477761085</v>
      </c>
    </row>
    <row r="11" spans="1:32" s="31" customFormat="1" ht="15.6" x14ac:dyDescent="0.3">
      <c r="A11" s="239" t="s">
        <v>52</v>
      </c>
      <c r="B11" s="240" t="s">
        <v>169</v>
      </c>
      <c r="C11" s="241">
        <v>50493</v>
      </c>
      <c r="D11" s="255">
        <v>2647000</v>
      </c>
      <c r="E11" s="255"/>
      <c r="F11" s="255"/>
      <c r="G11" s="80">
        <v>2647000</v>
      </c>
      <c r="H11" s="81">
        <v>0.15</v>
      </c>
      <c r="I11" s="81"/>
      <c r="J11" s="81"/>
      <c r="K11" s="250">
        <v>0.14636804628393413</v>
      </c>
      <c r="L11" s="250"/>
      <c r="M11" s="250"/>
      <c r="N11" s="256">
        <v>58115</v>
      </c>
      <c r="O11" s="255">
        <v>22359</v>
      </c>
      <c r="P11" s="249"/>
      <c r="Q11" s="249"/>
      <c r="R11" s="80">
        <v>22359</v>
      </c>
      <c r="S11" s="81">
        <v>1</v>
      </c>
      <c r="T11" s="81"/>
      <c r="U11" s="81"/>
      <c r="V11" s="81">
        <v>0.06</v>
      </c>
      <c r="W11" s="82">
        <v>1342</v>
      </c>
      <c r="X11" s="185">
        <v>11918</v>
      </c>
      <c r="Y11" s="112">
        <v>1</v>
      </c>
      <c r="Z11" s="113">
        <v>11918</v>
      </c>
      <c r="AA11" s="255">
        <v>0</v>
      </c>
      <c r="AB11" s="83">
        <v>1</v>
      </c>
      <c r="AC11" s="256">
        <v>0</v>
      </c>
      <c r="AD11" s="82">
        <v>71375</v>
      </c>
      <c r="AE11" s="84">
        <v>0.58621569226191539</v>
      </c>
    </row>
    <row r="12" spans="1:32" s="31" customFormat="1" ht="15.6" x14ac:dyDescent="0.3">
      <c r="A12" s="239" t="s">
        <v>50</v>
      </c>
      <c r="B12" s="240" t="s">
        <v>170</v>
      </c>
      <c r="C12" s="241">
        <v>16368</v>
      </c>
      <c r="D12" s="255">
        <v>1261000</v>
      </c>
      <c r="E12" s="255"/>
      <c r="F12" s="255"/>
      <c r="G12" s="80">
        <v>1261000</v>
      </c>
      <c r="H12" s="81">
        <v>0.15</v>
      </c>
      <c r="I12" s="81"/>
      <c r="J12" s="81"/>
      <c r="K12" s="250">
        <v>0.14655763546798029</v>
      </c>
      <c r="L12" s="250"/>
      <c r="M12" s="250"/>
      <c r="N12" s="256">
        <v>27721</v>
      </c>
      <c r="O12" s="255">
        <v>0</v>
      </c>
      <c r="P12" s="249"/>
      <c r="Q12" s="249"/>
      <c r="R12" s="80">
        <v>0</v>
      </c>
      <c r="S12" s="81">
        <v>1</v>
      </c>
      <c r="T12" s="81"/>
      <c r="U12" s="81"/>
      <c r="V12" s="81">
        <v>0.06</v>
      </c>
      <c r="W12" s="82">
        <v>0</v>
      </c>
      <c r="X12" s="185">
        <v>4021</v>
      </c>
      <c r="Y12" s="112">
        <v>1</v>
      </c>
      <c r="Z12" s="113">
        <v>4021</v>
      </c>
      <c r="AA12" s="255">
        <v>0</v>
      </c>
      <c r="AB12" s="83">
        <v>1</v>
      </c>
      <c r="AC12" s="256">
        <v>0</v>
      </c>
      <c r="AD12" s="82">
        <v>31742</v>
      </c>
      <c r="AE12" s="84">
        <v>0.80423165685832532</v>
      </c>
    </row>
    <row r="13" spans="1:32" s="145" customFormat="1" ht="15.6" x14ac:dyDescent="0.3">
      <c r="A13" s="239" t="s">
        <v>54</v>
      </c>
      <c r="B13" s="240" t="s">
        <v>198</v>
      </c>
      <c r="C13" s="241">
        <v>12759</v>
      </c>
      <c r="D13" s="255">
        <v>990000</v>
      </c>
      <c r="E13" s="255"/>
      <c r="F13" s="255"/>
      <c r="G13" s="80">
        <v>990000</v>
      </c>
      <c r="H13" s="81">
        <v>0.15</v>
      </c>
      <c r="I13" s="81"/>
      <c r="J13" s="81"/>
      <c r="K13" s="250">
        <v>0.13889084065244667</v>
      </c>
      <c r="L13" s="250"/>
      <c r="M13" s="250"/>
      <c r="N13" s="256">
        <v>20625</v>
      </c>
      <c r="O13" s="255">
        <v>0</v>
      </c>
      <c r="P13" s="249"/>
      <c r="Q13" s="249"/>
      <c r="R13" s="80">
        <v>0</v>
      </c>
      <c r="S13" s="81">
        <v>1</v>
      </c>
      <c r="T13" s="81"/>
      <c r="U13" s="81"/>
      <c r="V13" s="81">
        <v>0.06</v>
      </c>
      <c r="W13" s="82">
        <v>0</v>
      </c>
      <c r="X13" s="185">
        <v>2342</v>
      </c>
      <c r="Y13" s="112">
        <v>1</v>
      </c>
      <c r="Z13" s="113">
        <v>2342</v>
      </c>
      <c r="AA13" s="255">
        <v>0</v>
      </c>
      <c r="AB13" s="83">
        <v>1</v>
      </c>
      <c r="AC13" s="256">
        <v>0</v>
      </c>
      <c r="AD13" s="82">
        <v>22967</v>
      </c>
      <c r="AE13" s="84">
        <v>0.74650053997164012</v>
      </c>
    </row>
    <row r="14" spans="1:32" s="145" customFormat="1" ht="15.6" x14ac:dyDescent="0.3">
      <c r="A14" s="239" t="s">
        <v>55</v>
      </c>
      <c r="B14" s="240" t="s">
        <v>171</v>
      </c>
      <c r="C14" s="241">
        <v>18973</v>
      </c>
      <c r="D14" s="255"/>
      <c r="E14" s="255">
        <v>884000</v>
      </c>
      <c r="F14" s="255">
        <v>292000</v>
      </c>
      <c r="G14" s="80">
        <v>1176000</v>
      </c>
      <c r="H14" s="81"/>
      <c r="I14" s="81">
        <v>0.05</v>
      </c>
      <c r="J14" s="81">
        <v>0.13</v>
      </c>
      <c r="K14" s="250"/>
      <c r="L14" s="250">
        <v>0.15734353073252877</v>
      </c>
      <c r="M14" s="250">
        <v>0.15584961767204758</v>
      </c>
      <c r="N14" s="256">
        <v>12871</v>
      </c>
      <c r="O14" s="255"/>
      <c r="P14" s="249">
        <v>27661</v>
      </c>
      <c r="Q14" s="249">
        <v>20147</v>
      </c>
      <c r="R14" s="80">
        <v>47808</v>
      </c>
      <c r="S14" s="81">
        <v>1</v>
      </c>
      <c r="T14" s="81">
        <v>0.5</v>
      </c>
      <c r="U14" s="81">
        <v>0.7</v>
      </c>
      <c r="V14" s="81">
        <v>0.06</v>
      </c>
      <c r="W14" s="82">
        <v>1676</v>
      </c>
      <c r="X14" s="185">
        <v>3230</v>
      </c>
      <c r="Y14" s="112">
        <v>1</v>
      </c>
      <c r="Z14" s="113">
        <v>3230</v>
      </c>
      <c r="AA14" s="255">
        <v>0</v>
      </c>
      <c r="AB14" s="83">
        <v>1</v>
      </c>
      <c r="AC14" s="256">
        <v>0</v>
      </c>
      <c r="AD14" s="82">
        <v>17777</v>
      </c>
      <c r="AE14" s="84">
        <v>0.38856614521946736</v>
      </c>
    </row>
    <row r="15" spans="1:32" s="145" customFormat="1" ht="15.6" x14ac:dyDescent="0.3">
      <c r="A15" s="239" t="s">
        <v>51</v>
      </c>
      <c r="B15" s="240" t="s">
        <v>172</v>
      </c>
      <c r="C15" s="241">
        <v>62883</v>
      </c>
      <c r="D15" s="255"/>
      <c r="E15" s="255"/>
      <c r="F15" s="255">
        <v>6880000</v>
      </c>
      <c r="G15" s="80">
        <v>6880000</v>
      </c>
      <c r="H15" s="81"/>
      <c r="I15" s="81">
        <v>0.05</v>
      </c>
      <c r="J15" s="81">
        <v>0.13</v>
      </c>
      <c r="K15" s="250"/>
      <c r="L15" s="250"/>
      <c r="M15" s="250">
        <v>0.14034477211796248</v>
      </c>
      <c r="N15" s="256">
        <v>125524</v>
      </c>
      <c r="O15" s="255"/>
      <c r="P15" s="249"/>
      <c r="Q15" s="249">
        <v>87258</v>
      </c>
      <c r="R15" s="80">
        <v>87258</v>
      </c>
      <c r="S15" s="81"/>
      <c r="T15" s="81">
        <v>0.5</v>
      </c>
      <c r="U15" s="81">
        <v>0.7</v>
      </c>
      <c r="V15" s="81">
        <v>0.06</v>
      </c>
      <c r="W15" s="82">
        <v>3665</v>
      </c>
      <c r="X15" s="185">
        <v>13648</v>
      </c>
      <c r="Y15" s="112">
        <v>1</v>
      </c>
      <c r="Z15" s="113">
        <v>13648</v>
      </c>
      <c r="AA15" s="255">
        <v>0</v>
      </c>
      <c r="AB15" s="83">
        <v>1</v>
      </c>
      <c r="AC15" s="256">
        <v>0</v>
      </c>
      <c r="AD15" s="82">
        <v>142837</v>
      </c>
      <c r="AE15" s="84">
        <v>0.94199795654475948</v>
      </c>
    </row>
    <row r="16" spans="1:32" s="145" customFormat="1" ht="15.6" x14ac:dyDescent="0.3">
      <c r="A16" s="239" t="s">
        <v>56</v>
      </c>
      <c r="B16" s="240" t="s">
        <v>173</v>
      </c>
      <c r="C16" s="241">
        <v>19727</v>
      </c>
      <c r="D16" s="255"/>
      <c r="E16" s="255">
        <v>685800</v>
      </c>
      <c r="F16" s="255">
        <v>4394200</v>
      </c>
      <c r="G16" s="80">
        <v>5080000</v>
      </c>
      <c r="H16" s="81"/>
      <c r="I16" s="81">
        <v>0.05</v>
      </c>
      <c r="J16" s="81">
        <v>0.13</v>
      </c>
      <c r="K16" s="250"/>
      <c r="L16" s="250">
        <v>0.13585790408525755</v>
      </c>
      <c r="M16" s="250">
        <v>0.1270643193789853</v>
      </c>
      <c r="N16" s="256">
        <v>77244</v>
      </c>
      <c r="O16" s="255"/>
      <c r="P16" s="249"/>
      <c r="Q16" s="249">
        <v>195</v>
      </c>
      <c r="R16" s="80">
        <v>195</v>
      </c>
      <c r="S16" s="81"/>
      <c r="T16" s="81">
        <v>0.5</v>
      </c>
      <c r="U16" s="81">
        <v>0.7</v>
      </c>
      <c r="V16" s="81">
        <v>0.06</v>
      </c>
      <c r="W16" s="82">
        <v>8</v>
      </c>
      <c r="X16" s="185">
        <v>170</v>
      </c>
      <c r="Y16" s="112">
        <v>1</v>
      </c>
      <c r="Z16" s="113">
        <v>170</v>
      </c>
      <c r="AA16" s="255">
        <v>0</v>
      </c>
      <c r="AB16" s="83">
        <v>1</v>
      </c>
      <c r="AC16" s="256">
        <v>0</v>
      </c>
      <c r="AD16" s="82">
        <v>77422</v>
      </c>
      <c r="AE16" s="84">
        <v>1.6275930798935894</v>
      </c>
    </row>
    <row r="17" spans="1:31" s="31" customFormat="1" ht="15.6" x14ac:dyDescent="0.3">
      <c r="A17" s="239" t="s">
        <v>57</v>
      </c>
      <c r="B17" s="240" t="s">
        <v>174</v>
      </c>
      <c r="C17" s="241">
        <v>10249</v>
      </c>
      <c r="D17" s="255"/>
      <c r="E17" s="255"/>
      <c r="F17" s="255">
        <v>348000</v>
      </c>
      <c r="G17" s="80">
        <v>348000</v>
      </c>
      <c r="H17" s="81"/>
      <c r="I17" s="81">
        <v>0.05</v>
      </c>
      <c r="J17" s="81">
        <v>0.13</v>
      </c>
      <c r="K17" s="250"/>
      <c r="L17" s="250"/>
      <c r="M17" s="250">
        <v>0.12291695501730104</v>
      </c>
      <c r="N17" s="256">
        <v>5561</v>
      </c>
      <c r="O17" s="255"/>
      <c r="P17" s="249"/>
      <c r="Q17" s="249">
        <v>12764</v>
      </c>
      <c r="R17" s="80">
        <v>12764</v>
      </c>
      <c r="S17" s="81"/>
      <c r="T17" s="81">
        <v>0.5</v>
      </c>
      <c r="U17" s="81">
        <v>0.7</v>
      </c>
      <c r="V17" s="81">
        <v>0.06</v>
      </c>
      <c r="W17" s="82">
        <v>536</v>
      </c>
      <c r="X17" s="185">
        <v>271</v>
      </c>
      <c r="Y17" s="112">
        <v>1</v>
      </c>
      <c r="Z17" s="113">
        <v>271</v>
      </c>
      <c r="AA17" s="255">
        <v>0</v>
      </c>
      <c r="AB17" s="83">
        <v>1</v>
      </c>
      <c r="AC17" s="256">
        <v>0</v>
      </c>
      <c r="AD17" s="82">
        <v>6368</v>
      </c>
      <c r="AE17" s="84">
        <v>0.25767011710292187</v>
      </c>
    </row>
    <row r="18" spans="1:31" s="145" customFormat="1" ht="15.6" x14ac:dyDescent="0.3">
      <c r="A18" s="239" t="s">
        <v>11</v>
      </c>
      <c r="B18" s="240" t="s">
        <v>175</v>
      </c>
      <c r="C18" s="241">
        <v>16795</v>
      </c>
      <c r="D18" s="255"/>
      <c r="E18" s="255">
        <v>753300</v>
      </c>
      <c r="F18" s="255">
        <v>1010700</v>
      </c>
      <c r="G18" s="80">
        <v>1764000</v>
      </c>
      <c r="H18" s="81"/>
      <c r="I18" s="81">
        <v>0.05</v>
      </c>
      <c r="J18" s="81">
        <v>0.13</v>
      </c>
      <c r="K18" s="250"/>
      <c r="L18" s="250">
        <v>0.13539909880914064</v>
      </c>
      <c r="M18" s="250">
        <v>0.13334651329978434</v>
      </c>
      <c r="N18" s="256">
        <v>22621</v>
      </c>
      <c r="O18" s="255"/>
      <c r="P18" s="249">
        <v>14631</v>
      </c>
      <c r="Q18" s="249">
        <v>29131</v>
      </c>
      <c r="R18" s="80">
        <v>43762</v>
      </c>
      <c r="S18" s="81"/>
      <c r="T18" s="81">
        <v>0.5</v>
      </c>
      <c r="U18" s="81">
        <v>0.7</v>
      </c>
      <c r="V18" s="81">
        <v>0.06</v>
      </c>
      <c r="W18" s="82">
        <v>1662</v>
      </c>
      <c r="X18" s="185">
        <v>2079</v>
      </c>
      <c r="Y18" s="112">
        <v>1</v>
      </c>
      <c r="Z18" s="113">
        <v>2079</v>
      </c>
      <c r="AA18" s="255">
        <v>0</v>
      </c>
      <c r="AB18" s="83">
        <v>1</v>
      </c>
      <c r="AC18" s="256">
        <v>0</v>
      </c>
      <c r="AD18" s="82">
        <v>26362</v>
      </c>
      <c r="AE18" s="84">
        <v>0.65093982189351796</v>
      </c>
    </row>
    <row r="19" spans="1:31" s="31" customFormat="1" ht="15.6" x14ac:dyDescent="0.3">
      <c r="A19" s="239" t="s">
        <v>14</v>
      </c>
      <c r="B19" s="240" t="s">
        <v>176</v>
      </c>
      <c r="C19" s="241">
        <v>57414</v>
      </c>
      <c r="D19" s="255"/>
      <c r="E19" s="255">
        <v>2735400</v>
      </c>
      <c r="F19" s="255">
        <v>287500</v>
      </c>
      <c r="G19" s="80">
        <v>3022900</v>
      </c>
      <c r="H19" s="81"/>
      <c r="I19" s="81">
        <v>0.05</v>
      </c>
      <c r="J19" s="81">
        <v>0.13</v>
      </c>
      <c r="K19" s="250"/>
      <c r="L19" s="250">
        <v>0.1608069857110456</v>
      </c>
      <c r="M19" s="250">
        <v>0.17150967741935483</v>
      </c>
      <c r="N19" s="256">
        <v>28404</v>
      </c>
      <c r="O19" s="255"/>
      <c r="P19" s="249">
        <v>954</v>
      </c>
      <c r="Q19" s="249">
        <v>6950</v>
      </c>
      <c r="R19" s="80">
        <v>7904</v>
      </c>
      <c r="S19" s="81"/>
      <c r="T19" s="81">
        <v>0.5</v>
      </c>
      <c r="U19" s="81">
        <v>0.7</v>
      </c>
      <c r="V19" s="81">
        <v>0.06</v>
      </c>
      <c r="W19" s="82">
        <v>321</v>
      </c>
      <c r="X19" s="185">
        <v>8748</v>
      </c>
      <c r="Y19" s="112">
        <v>1</v>
      </c>
      <c r="Z19" s="113">
        <v>8748</v>
      </c>
      <c r="AA19" s="255">
        <v>0</v>
      </c>
      <c r="AB19" s="83">
        <v>1</v>
      </c>
      <c r="AC19" s="256">
        <v>0</v>
      </c>
      <c r="AD19" s="82">
        <v>37473</v>
      </c>
      <c r="AE19" s="84">
        <v>0.27067188743182602</v>
      </c>
    </row>
    <row r="20" spans="1:31" s="145" customFormat="1" ht="15.6" x14ac:dyDescent="0.3">
      <c r="A20" s="239" t="s">
        <v>10</v>
      </c>
      <c r="B20" s="240" t="s">
        <v>177</v>
      </c>
      <c r="C20" s="241">
        <v>6785</v>
      </c>
      <c r="D20" s="255"/>
      <c r="E20" s="255"/>
      <c r="F20" s="255">
        <v>580000</v>
      </c>
      <c r="G20" s="80">
        <v>580000</v>
      </c>
      <c r="H20" s="81"/>
      <c r="I20" s="81">
        <v>0.05</v>
      </c>
      <c r="J20" s="81">
        <v>0.13</v>
      </c>
      <c r="K20" s="250"/>
      <c r="L20" s="250"/>
      <c r="M20" s="250">
        <v>0.14291350210970463</v>
      </c>
      <c r="N20" s="256">
        <v>10776</v>
      </c>
      <c r="O20" s="87"/>
      <c r="P20" s="249"/>
      <c r="Q20" s="249">
        <v>3960</v>
      </c>
      <c r="R20" s="80">
        <v>3960</v>
      </c>
      <c r="S20" s="81"/>
      <c r="T20" s="81">
        <v>0.5</v>
      </c>
      <c r="U20" s="81">
        <v>0.7</v>
      </c>
      <c r="V20" s="81">
        <v>0.06</v>
      </c>
      <c r="W20" s="82">
        <v>166</v>
      </c>
      <c r="X20" s="185">
        <v>315</v>
      </c>
      <c r="Y20" s="112">
        <v>1</v>
      </c>
      <c r="Z20" s="113">
        <v>315</v>
      </c>
      <c r="AA20" s="255">
        <v>0</v>
      </c>
      <c r="AB20" s="83">
        <v>1</v>
      </c>
      <c r="AC20" s="256">
        <v>0</v>
      </c>
      <c r="AD20" s="82">
        <v>11257</v>
      </c>
      <c r="AE20" s="84">
        <v>0.68804256675845565</v>
      </c>
    </row>
    <row r="21" spans="1:31" s="145" customFormat="1" ht="15.6" x14ac:dyDescent="0.3">
      <c r="A21" s="239" t="s">
        <v>16</v>
      </c>
      <c r="B21" s="240" t="s">
        <v>212</v>
      </c>
      <c r="C21" s="241">
        <v>33350</v>
      </c>
      <c r="D21" s="255">
        <v>2761000</v>
      </c>
      <c r="E21" s="255"/>
      <c r="F21" s="255"/>
      <c r="G21" s="80">
        <v>2761000</v>
      </c>
      <c r="H21" s="81">
        <v>0.15</v>
      </c>
      <c r="I21" s="81"/>
      <c r="J21" s="81"/>
      <c r="K21" s="250">
        <v>0.14664740406320542</v>
      </c>
      <c r="L21" s="250"/>
      <c r="M21" s="250"/>
      <c r="N21" s="256">
        <v>60734</v>
      </c>
      <c r="O21" s="87">
        <v>21186</v>
      </c>
      <c r="P21" s="249"/>
      <c r="Q21" s="249"/>
      <c r="R21" s="80">
        <v>21186</v>
      </c>
      <c r="S21" s="81">
        <v>1</v>
      </c>
      <c r="T21" s="81"/>
      <c r="U21" s="81"/>
      <c r="V21" s="81">
        <v>0.06</v>
      </c>
      <c r="W21" s="82">
        <v>1271</v>
      </c>
      <c r="X21" s="185">
        <v>9227</v>
      </c>
      <c r="Y21" s="112">
        <v>1</v>
      </c>
      <c r="Z21" s="113">
        <v>9227</v>
      </c>
      <c r="AA21" s="255">
        <v>0</v>
      </c>
      <c r="AB21" s="83">
        <v>1</v>
      </c>
      <c r="AC21" s="256">
        <v>0</v>
      </c>
      <c r="AD21" s="82">
        <v>71232</v>
      </c>
      <c r="AE21" s="84">
        <v>0.88577168499139547</v>
      </c>
    </row>
    <row r="22" spans="1:31" s="145" customFormat="1" ht="15.6" x14ac:dyDescent="0.3">
      <c r="A22" s="239" t="s">
        <v>2</v>
      </c>
      <c r="B22" s="240" t="s">
        <v>178</v>
      </c>
      <c r="C22" s="241">
        <v>12064</v>
      </c>
      <c r="D22" s="255"/>
      <c r="E22" s="255">
        <v>540300</v>
      </c>
      <c r="F22" s="255">
        <v>67700</v>
      </c>
      <c r="G22" s="80">
        <v>608000</v>
      </c>
      <c r="H22" s="81"/>
      <c r="I22" s="81">
        <v>0.05</v>
      </c>
      <c r="J22" s="81">
        <v>0.13</v>
      </c>
      <c r="K22" s="250"/>
      <c r="L22" s="250">
        <v>0.14256358316452847</v>
      </c>
      <c r="M22" s="250">
        <v>0.11600719424460432</v>
      </c>
      <c r="N22" s="256">
        <v>4872</v>
      </c>
      <c r="O22" s="87"/>
      <c r="P22" s="249">
        <v>4054</v>
      </c>
      <c r="Q22" s="249">
        <v>5465</v>
      </c>
      <c r="R22" s="80">
        <v>9519</v>
      </c>
      <c r="S22" s="81"/>
      <c r="T22" s="81">
        <v>0.5</v>
      </c>
      <c r="U22" s="81">
        <v>0.7</v>
      </c>
      <c r="V22" s="81">
        <v>0.06</v>
      </c>
      <c r="W22" s="82">
        <v>351</v>
      </c>
      <c r="X22" s="185">
        <v>1575</v>
      </c>
      <c r="Y22" s="112">
        <v>1</v>
      </c>
      <c r="Z22" s="113">
        <v>1575</v>
      </c>
      <c r="AA22" s="255">
        <v>0</v>
      </c>
      <c r="AB22" s="83">
        <v>1</v>
      </c>
      <c r="AC22" s="256">
        <v>0</v>
      </c>
      <c r="AD22" s="82">
        <v>6798</v>
      </c>
      <c r="AE22" s="84">
        <v>0.23368580097958733</v>
      </c>
    </row>
    <row r="23" spans="1:31" s="145" customFormat="1" ht="15.6" x14ac:dyDescent="0.3">
      <c r="A23" s="239" t="s">
        <v>13</v>
      </c>
      <c r="B23" s="240" t="s">
        <v>179</v>
      </c>
      <c r="C23" s="241">
        <v>31558</v>
      </c>
      <c r="D23" s="255"/>
      <c r="E23" s="255">
        <v>2593000</v>
      </c>
      <c r="F23" s="255">
        <v>330000</v>
      </c>
      <c r="G23" s="80">
        <v>2923000</v>
      </c>
      <c r="H23" s="81"/>
      <c r="I23" s="81">
        <v>0.05</v>
      </c>
      <c r="J23" s="81">
        <v>0.13</v>
      </c>
      <c r="K23" s="250"/>
      <c r="L23" s="250">
        <v>0.14748755980861245</v>
      </c>
      <c r="M23" s="250">
        <v>0.14501886792452831</v>
      </c>
      <c r="N23" s="256">
        <v>25343</v>
      </c>
      <c r="O23" s="87"/>
      <c r="P23" s="249">
        <v>16705</v>
      </c>
      <c r="Q23" s="249">
        <v>9389</v>
      </c>
      <c r="R23" s="80">
        <v>26094</v>
      </c>
      <c r="S23" s="81"/>
      <c r="T23" s="81">
        <v>0.5</v>
      </c>
      <c r="U23" s="81">
        <v>0.7</v>
      </c>
      <c r="V23" s="81">
        <v>0.06</v>
      </c>
      <c r="W23" s="82">
        <v>895</v>
      </c>
      <c r="X23" s="185">
        <v>2760</v>
      </c>
      <c r="Y23" s="112">
        <v>1</v>
      </c>
      <c r="Z23" s="113">
        <v>2760</v>
      </c>
      <c r="AA23" s="255">
        <v>0</v>
      </c>
      <c r="AB23" s="83">
        <v>1</v>
      </c>
      <c r="AC23" s="256">
        <v>0</v>
      </c>
      <c r="AD23" s="82">
        <v>28998</v>
      </c>
      <c r="AE23" s="84">
        <v>0.38106675955245978</v>
      </c>
    </row>
    <row r="24" spans="1:31" s="145" customFormat="1" ht="15.6" x14ac:dyDescent="0.3">
      <c r="A24" s="239" t="s">
        <v>15</v>
      </c>
      <c r="B24" s="240" t="s">
        <v>180</v>
      </c>
      <c r="C24" s="241">
        <v>17874</v>
      </c>
      <c r="D24" s="255"/>
      <c r="E24" s="255">
        <v>506000</v>
      </c>
      <c r="F24" s="255">
        <v>72000</v>
      </c>
      <c r="G24" s="80">
        <v>578000</v>
      </c>
      <c r="H24" s="81"/>
      <c r="I24" s="81">
        <v>0.05</v>
      </c>
      <c r="J24" s="81">
        <v>0.13</v>
      </c>
      <c r="K24" s="250"/>
      <c r="L24" s="250">
        <v>0.1498864426419467</v>
      </c>
      <c r="M24" s="250">
        <v>0.15425196850393702</v>
      </c>
      <c r="N24" s="256">
        <v>5236</v>
      </c>
      <c r="O24" s="87"/>
      <c r="P24" s="249">
        <v>827</v>
      </c>
      <c r="Q24" s="249">
        <v>1462</v>
      </c>
      <c r="R24" s="80">
        <v>2289</v>
      </c>
      <c r="S24" s="81"/>
      <c r="T24" s="81">
        <v>0.5</v>
      </c>
      <c r="U24" s="81">
        <v>0.7</v>
      </c>
      <c r="V24" s="81">
        <v>0.06</v>
      </c>
      <c r="W24" s="82">
        <v>86</v>
      </c>
      <c r="X24" s="185">
        <v>3488</v>
      </c>
      <c r="Y24" s="112">
        <v>1</v>
      </c>
      <c r="Z24" s="113">
        <v>3488</v>
      </c>
      <c r="AA24" s="255">
        <v>0</v>
      </c>
      <c r="AB24" s="83">
        <v>1</v>
      </c>
      <c r="AC24" s="256">
        <v>0</v>
      </c>
      <c r="AD24" s="82">
        <v>8810</v>
      </c>
      <c r="AE24" s="84">
        <v>0.20440741594668863</v>
      </c>
    </row>
    <row r="25" spans="1:31" s="145" customFormat="1" ht="15.6" x14ac:dyDescent="0.3">
      <c r="A25" s="239" t="s">
        <v>7</v>
      </c>
      <c r="B25" s="240" t="s">
        <v>181</v>
      </c>
      <c r="C25" s="241">
        <v>25371</v>
      </c>
      <c r="D25" s="255"/>
      <c r="E25" s="255">
        <v>978500</v>
      </c>
      <c r="F25" s="255">
        <v>526500</v>
      </c>
      <c r="G25" s="80">
        <v>1505000</v>
      </c>
      <c r="H25" s="81"/>
      <c r="I25" s="81">
        <v>0.05</v>
      </c>
      <c r="J25" s="81">
        <v>0.13</v>
      </c>
      <c r="K25" s="250"/>
      <c r="L25" s="250">
        <v>0.1244339390962672</v>
      </c>
      <c r="M25" s="250">
        <v>0.16536023711810305</v>
      </c>
      <c r="N25" s="256">
        <v>17406</v>
      </c>
      <c r="O25" s="87"/>
      <c r="P25" s="249"/>
      <c r="Q25" s="249">
        <v>3311</v>
      </c>
      <c r="R25" s="80">
        <v>3311</v>
      </c>
      <c r="S25" s="81"/>
      <c r="T25" s="81">
        <v>0.5</v>
      </c>
      <c r="U25" s="81">
        <v>0.7</v>
      </c>
      <c r="V25" s="81">
        <v>0.06</v>
      </c>
      <c r="W25" s="82">
        <v>139</v>
      </c>
      <c r="X25" s="185">
        <v>2688</v>
      </c>
      <c r="Y25" s="112">
        <v>1</v>
      </c>
      <c r="Z25" s="113">
        <v>2688</v>
      </c>
      <c r="AA25" s="255">
        <v>0</v>
      </c>
      <c r="AB25" s="83">
        <v>1</v>
      </c>
      <c r="AC25" s="256">
        <v>0</v>
      </c>
      <c r="AD25" s="82">
        <v>20233</v>
      </c>
      <c r="AE25" s="84">
        <v>0.33072360209534907</v>
      </c>
    </row>
    <row r="26" spans="1:31" s="145" customFormat="1" ht="15.6" x14ac:dyDescent="0.3">
      <c r="A26" s="239" t="s">
        <v>17</v>
      </c>
      <c r="B26" s="240" t="s">
        <v>182</v>
      </c>
      <c r="C26" s="241">
        <v>17022</v>
      </c>
      <c r="D26" s="255"/>
      <c r="E26" s="255"/>
      <c r="F26" s="255">
        <v>879000</v>
      </c>
      <c r="G26" s="80">
        <v>879000</v>
      </c>
      <c r="H26" s="81"/>
      <c r="I26" s="81">
        <v>0.05</v>
      </c>
      <c r="J26" s="81">
        <v>0.13</v>
      </c>
      <c r="K26" s="250"/>
      <c r="L26" s="250"/>
      <c r="M26" s="250">
        <v>0.12715724137931034</v>
      </c>
      <c r="N26" s="256">
        <v>14530</v>
      </c>
      <c r="O26" s="87"/>
      <c r="P26" s="249"/>
      <c r="Q26" s="249">
        <v>6338</v>
      </c>
      <c r="R26" s="80">
        <v>6338</v>
      </c>
      <c r="S26" s="81"/>
      <c r="T26" s="81">
        <v>0.5</v>
      </c>
      <c r="U26" s="81">
        <v>0.7</v>
      </c>
      <c r="V26" s="81">
        <v>0.06</v>
      </c>
      <c r="W26" s="82">
        <v>266</v>
      </c>
      <c r="X26" s="185">
        <v>733</v>
      </c>
      <c r="Y26" s="112">
        <v>1</v>
      </c>
      <c r="Z26" s="113">
        <v>733</v>
      </c>
      <c r="AA26" s="255">
        <v>0</v>
      </c>
      <c r="AB26" s="83">
        <v>1</v>
      </c>
      <c r="AC26" s="256">
        <v>0</v>
      </c>
      <c r="AD26" s="82">
        <v>15529</v>
      </c>
      <c r="AE26" s="84">
        <v>0.37833402171409442</v>
      </c>
    </row>
    <row r="27" spans="1:31" s="145" customFormat="1" ht="15.6" x14ac:dyDescent="0.3">
      <c r="A27" s="239" t="s">
        <v>8</v>
      </c>
      <c r="B27" s="240" t="s">
        <v>183</v>
      </c>
      <c r="C27" s="241">
        <v>16253</v>
      </c>
      <c r="D27" s="255"/>
      <c r="E27" s="255">
        <v>551100</v>
      </c>
      <c r="F27" s="255">
        <v>444900</v>
      </c>
      <c r="G27" s="80">
        <v>996000</v>
      </c>
      <c r="H27" s="81"/>
      <c r="I27" s="81">
        <v>0.05</v>
      </c>
      <c r="J27" s="81">
        <v>0.13</v>
      </c>
      <c r="K27" s="250"/>
      <c r="L27" s="250">
        <v>0.12688282138794085</v>
      </c>
      <c r="M27" s="250">
        <v>0.15473452544704264</v>
      </c>
      <c r="N27" s="256">
        <v>12445</v>
      </c>
      <c r="O27" s="87"/>
      <c r="P27" s="249">
        <v>1190</v>
      </c>
      <c r="Q27" s="249">
        <v>28290</v>
      </c>
      <c r="R27" s="80">
        <v>29480</v>
      </c>
      <c r="S27" s="81"/>
      <c r="T27" s="81">
        <v>0.5</v>
      </c>
      <c r="U27" s="81">
        <v>0.7</v>
      </c>
      <c r="V27" s="81">
        <v>0.06</v>
      </c>
      <c r="W27" s="82">
        <v>1224</v>
      </c>
      <c r="X27" s="185">
        <v>1155</v>
      </c>
      <c r="Y27" s="112">
        <v>1</v>
      </c>
      <c r="Z27" s="113">
        <v>1155</v>
      </c>
      <c r="AA27" s="255">
        <v>0</v>
      </c>
      <c r="AB27" s="83">
        <v>1</v>
      </c>
      <c r="AC27" s="256">
        <v>0</v>
      </c>
      <c r="AD27" s="82">
        <v>14824</v>
      </c>
      <c r="AE27" s="84">
        <v>0.37824601758392645</v>
      </c>
    </row>
    <row r="28" spans="1:31" s="145" customFormat="1" ht="15.6" x14ac:dyDescent="0.3">
      <c r="A28" s="239" t="s">
        <v>20</v>
      </c>
      <c r="B28" s="240" t="s">
        <v>184</v>
      </c>
      <c r="C28" s="241">
        <v>11526</v>
      </c>
      <c r="D28" s="255"/>
      <c r="E28" s="255">
        <v>397500</v>
      </c>
      <c r="F28" s="255">
        <v>117500</v>
      </c>
      <c r="G28" s="80">
        <v>515000</v>
      </c>
      <c r="H28" s="81"/>
      <c r="I28" s="81">
        <v>0.05</v>
      </c>
      <c r="J28" s="81">
        <v>0.13</v>
      </c>
      <c r="K28" s="250"/>
      <c r="L28" s="250">
        <v>0.1220098643649815</v>
      </c>
      <c r="M28" s="250">
        <v>9.6375502008032132E-2</v>
      </c>
      <c r="N28" s="256">
        <v>3897</v>
      </c>
      <c r="O28" s="87"/>
      <c r="P28" s="249">
        <v>12659</v>
      </c>
      <c r="Q28" s="249">
        <v>6124</v>
      </c>
      <c r="R28" s="80">
        <v>18783</v>
      </c>
      <c r="S28" s="81"/>
      <c r="T28" s="81">
        <v>0.5</v>
      </c>
      <c r="U28" s="81">
        <v>0.7</v>
      </c>
      <c r="V28" s="81">
        <v>0.06</v>
      </c>
      <c r="W28" s="82">
        <v>637</v>
      </c>
      <c r="X28" s="185">
        <v>726</v>
      </c>
      <c r="Y28" s="112">
        <v>1</v>
      </c>
      <c r="Z28" s="113">
        <v>726</v>
      </c>
      <c r="AA28" s="255">
        <v>0</v>
      </c>
      <c r="AB28" s="83">
        <v>1</v>
      </c>
      <c r="AC28" s="256">
        <v>0</v>
      </c>
      <c r="AD28" s="82">
        <v>5260</v>
      </c>
      <c r="AE28" s="84">
        <v>0.18925598486843695</v>
      </c>
    </row>
    <row r="29" spans="1:31" s="145" customFormat="1" ht="15.6" x14ac:dyDescent="0.3">
      <c r="A29" s="239" t="s">
        <v>21</v>
      </c>
      <c r="B29" s="240" t="s">
        <v>185</v>
      </c>
      <c r="C29" s="241">
        <v>16297</v>
      </c>
      <c r="D29" s="255"/>
      <c r="E29" s="255">
        <v>457000</v>
      </c>
      <c r="F29" s="255">
        <v>155000</v>
      </c>
      <c r="G29" s="80">
        <v>612000</v>
      </c>
      <c r="H29" s="81"/>
      <c r="I29" s="81">
        <v>0.05</v>
      </c>
      <c r="J29" s="81">
        <v>0.13</v>
      </c>
      <c r="K29" s="250"/>
      <c r="L29" s="250">
        <v>0.15926868470399141</v>
      </c>
      <c r="M29" s="250">
        <v>0.13521704814522495</v>
      </c>
      <c r="N29" s="256">
        <v>6364</v>
      </c>
      <c r="O29" s="87"/>
      <c r="P29" s="249">
        <v>48186</v>
      </c>
      <c r="Q29" s="249">
        <v>13799</v>
      </c>
      <c r="R29" s="80">
        <v>61985</v>
      </c>
      <c r="S29" s="81"/>
      <c r="T29" s="81">
        <v>0.5</v>
      </c>
      <c r="U29" s="81">
        <v>0.7</v>
      </c>
      <c r="V29" s="81">
        <v>0.06</v>
      </c>
      <c r="W29" s="82">
        <v>2025</v>
      </c>
      <c r="X29" s="185">
        <v>3712</v>
      </c>
      <c r="Y29" s="112">
        <v>1</v>
      </c>
      <c r="Z29" s="113">
        <v>3712</v>
      </c>
      <c r="AA29" s="255">
        <v>0</v>
      </c>
      <c r="AB29" s="83">
        <v>1</v>
      </c>
      <c r="AC29" s="256">
        <v>0</v>
      </c>
      <c r="AD29" s="82">
        <v>12101</v>
      </c>
      <c r="AE29" s="84">
        <v>0.30793289758202952</v>
      </c>
    </row>
    <row r="30" spans="1:31" s="145" customFormat="1" ht="15.6" x14ac:dyDescent="0.3">
      <c r="A30" s="239" t="s">
        <v>9</v>
      </c>
      <c r="B30" s="240" t="s">
        <v>186</v>
      </c>
      <c r="C30" s="241">
        <v>26170</v>
      </c>
      <c r="D30" s="255"/>
      <c r="E30" s="255">
        <v>799100</v>
      </c>
      <c r="F30" s="255">
        <v>264900</v>
      </c>
      <c r="G30" s="80">
        <v>1064000</v>
      </c>
      <c r="H30" s="81"/>
      <c r="I30" s="81">
        <v>0.05</v>
      </c>
      <c r="J30" s="81">
        <v>0.13</v>
      </c>
      <c r="K30" s="250"/>
      <c r="L30" s="250">
        <v>0.18119240799768183</v>
      </c>
      <c r="M30" s="250">
        <v>0.15836975524475524</v>
      </c>
      <c r="N30" s="256">
        <v>12694</v>
      </c>
      <c r="O30" s="87"/>
      <c r="P30" s="249">
        <v>10077</v>
      </c>
      <c r="Q30" s="249">
        <v>3245</v>
      </c>
      <c r="R30" s="80">
        <v>13322</v>
      </c>
      <c r="S30" s="81"/>
      <c r="T30" s="81">
        <v>0.5</v>
      </c>
      <c r="U30" s="81">
        <v>0.7</v>
      </c>
      <c r="V30" s="81">
        <v>0.06</v>
      </c>
      <c r="W30" s="82">
        <v>439</v>
      </c>
      <c r="X30" s="185">
        <v>3942</v>
      </c>
      <c r="Y30" s="112">
        <v>1</v>
      </c>
      <c r="Z30" s="113">
        <v>3942</v>
      </c>
      <c r="AA30" s="255">
        <v>0</v>
      </c>
      <c r="AB30" s="83">
        <v>1</v>
      </c>
      <c r="AC30" s="256">
        <v>0</v>
      </c>
      <c r="AD30" s="82">
        <v>17075</v>
      </c>
      <c r="AE30" s="84">
        <v>0.27058236162217197</v>
      </c>
    </row>
    <row r="31" spans="1:31" s="145" customFormat="1" ht="15.6" x14ac:dyDescent="0.3">
      <c r="A31" s="239" t="s">
        <v>3</v>
      </c>
      <c r="B31" s="240" t="s">
        <v>187</v>
      </c>
      <c r="C31" s="241">
        <v>23035</v>
      </c>
      <c r="D31" s="255"/>
      <c r="E31" s="255">
        <v>1079800</v>
      </c>
      <c r="F31" s="255">
        <v>561200</v>
      </c>
      <c r="G31" s="80">
        <v>1641000</v>
      </c>
      <c r="H31" s="81"/>
      <c r="I31" s="81">
        <v>0.05</v>
      </c>
      <c r="J31" s="81">
        <v>0.13</v>
      </c>
      <c r="K31" s="250"/>
      <c r="L31" s="250">
        <v>0.16955652573529412</v>
      </c>
      <c r="M31" s="250">
        <v>0.14289438798055679</v>
      </c>
      <c r="N31" s="256">
        <v>19579</v>
      </c>
      <c r="O31" s="87"/>
      <c r="P31" s="249">
        <v>42258</v>
      </c>
      <c r="Q31" s="249">
        <v>42567</v>
      </c>
      <c r="R31" s="80">
        <v>84825</v>
      </c>
      <c r="S31" s="81"/>
      <c r="T31" s="81">
        <v>0.5</v>
      </c>
      <c r="U31" s="81">
        <v>0.7</v>
      </c>
      <c r="V31" s="81">
        <v>0.06</v>
      </c>
      <c r="W31" s="82">
        <v>3056</v>
      </c>
      <c r="X31" s="185">
        <v>8127</v>
      </c>
      <c r="Y31" s="112">
        <v>1</v>
      </c>
      <c r="Z31" s="113">
        <v>8127</v>
      </c>
      <c r="AA31" s="255">
        <v>0</v>
      </c>
      <c r="AB31" s="83">
        <v>1</v>
      </c>
      <c r="AC31" s="256">
        <v>0</v>
      </c>
      <c r="AD31" s="82">
        <v>30762</v>
      </c>
      <c r="AE31" s="84">
        <v>0.55382026675213569</v>
      </c>
    </row>
    <row r="32" spans="1:31" s="145" customFormat="1" ht="15.6" x14ac:dyDescent="0.3">
      <c r="A32" s="239" t="s">
        <v>4</v>
      </c>
      <c r="B32" s="240" t="s">
        <v>188</v>
      </c>
      <c r="C32" s="241">
        <v>37542</v>
      </c>
      <c r="D32" s="255"/>
      <c r="E32" s="255">
        <v>1783000</v>
      </c>
      <c r="F32" s="255">
        <v>626100</v>
      </c>
      <c r="G32" s="80">
        <v>2409100</v>
      </c>
      <c r="H32" s="81"/>
      <c r="I32" s="81">
        <v>0.05</v>
      </c>
      <c r="J32" s="81">
        <v>0.13</v>
      </c>
      <c r="K32" s="250"/>
      <c r="L32" s="250">
        <v>0.16533604317050948</v>
      </c>
      <c r="M32" s="250">
        <v>0.14943502824858756</v>
      </c>
      <c r="N32" s="256">
        <v>26903</v>
      </c>
      <c r="O32" s="87"/>
      <c r="P32" s="249">
        <v>1728</v>
      </c>
      <c r="Q32" s="249">
        <v>31991</v>
      </c>
      <c r="R32" s="80">
        <v>33719</v>
      </c>
      <c r="S32" s="81"/>
      <c r="T32" s="81">
        <v>0.5</v>
      </c>
      <c r="U32" s="81">
        <v>0.7</v>
      </c>
      <c r="V32" s="81">
        <v>0.06</v>
      </c>
      <c r="W32" s="82">
        <v>1395</v>
      </c>
      <c r="X32" s="185">
        <v>8609</v>
      </c>
      <c r="Y32" s="112">
        <v>1</v>
      </c>
      <c r="Z32" s="113">
        <v>8609</v>
      </c>
      <c r="AA32" s="255">
        <v>0</v>
      </c>
      <c r="AB32" s="83">
        <v>1</v>
      </c>
      <c r="AC32" s="256">
        <v>0</v>
      </c>
      <c r="AD32" s="82">
        <v>36907</v>
      </c>
      <c r="AE32" s="84">
        <v>0.40769354253363049</v>
      </c>
    </row>
    <row r="33" spans="1:31" s="145" customFormat="1" ht="15.6" x14ac:dyDescent="0.3">
      <c r="A33" s="239" t="s">
        <v>12</v>
      </c>
      <c r="B33" s="240" t="s">
        <v>189</v>
      </c>
      <c r="C33" s="241">
        <v>6319</v>
      </c>
      <c r="D33" s="255"/>
      <c r="E33" s="255">
        <v>394000</v>
      </c>
      <c r="F33" s="255">
        <v>96100</v>
      </c>
      <c r="G33" s="80">
        <v>490100</v>
      </c>
      <c r="H33" s="81"/>
      <c r="I33" s="81">
        <v>0.05</v>
      </c>
      <c r="J33" s="81">
        <v>0.13</v>
      </c>
      <c r="K33" s="250"/>
      <c r="L33" s="250">
        <v>0.12971906565656566</v>
      </c>
      <c r="M33" s="250">
        <v>0.15557567917205692</v>
      </c>
      <c r="N33" s="256">
        <v>4499</v>
      </c>
      <c r="O33" s="87"/>
      <c r="P33" s="249">
        <v>6784</v>
      </c>
      <c r="Q33" s="249">
        <v>6885</v>
      </c>
      <c r="R33" s="80">
        <v>13669</v>
      </c>
      <c r="S33" s="81"/>
      <c r="T33" s="81">
        <v>0.5</v>
      </c>
      <c r="U33" s="81">
        <v>0.7</v>
      </c>
      <c r="V33" s="81">
        <v>0.06</v>
      </c>
      <c r="W33" s="82">
        <v>493</v>
      </c>
      <c r="X33" s="185">
        <v>300</v>
      </c>
      <c r="Y33" s="112">
        <v>1</v>
      </c>
      <c r="Z33" s="113">
        <v>300</v>
      </c>
      <c r="AA33" s="255">
        <v>0</v>
      </c>
      <c r="AB33" s="83">
        <v>1</v>
      </c>
      <c r="AC33" s="256">
        <v>0</v>
      </c>
      <c r="AD33" s="82">
        <v>5292</v>
      </c>
      <c r="AE33" s="84">
        <v>0.34730734926994128</v>
      </c>
    </row>
    <row r="34" spans="1:31" s="145" customFormat="1" ht="15.6" x14ac:dyDescent="0.3">
      <c r="A34" s="239" t="s">
        <v>18</v>
      </c>
      <c r="B34" s="240" t="s">
        <v>190</v>
      </c>
      <c r="C34" s="241">
        <v>14561</v>
      </c>
      <c r="D34" s="255"/>
      <c r="E34" s="255">
        <v>1169900</v>
      </c>
      <c r="F34" s="255">
        <v>428100</v>
      </c>
      <c r="G34" s="80">
        <v>1598000</v>
      </c>
      <c r="H34" s="81"/>
      <c r="I34" s="81">
        <v>0.05</v>
      </c>
      <c r="J34" s="81">
        <v>0.13</v>
      </c>
      <c r="K34" s="250"/>
      <c r="L34" s="250">
        <v>0.10618162162162162</v>
      </c>
      <c r="M34" s="250">
        <v>0.1731145251396648</v>
      </c>
      <c r="N34" s="256">
        <v>15845</v>
      </c>
      <c r="O34" s="87"/>
      <c r="P34" s="249">
        <v>10</v>
      </c>
      <c r="Q34" s="249">
        <v>249858</v>
      </c>
      <c r="R34" s="80">
        <v>249868</v>
      </c>
      <c r="S34" s="81"/>
      <c r="T34" s="81">
        <v>0.5</v>
      </c>
      <c r="U34" s="81">
        <v>0.7</v>
      </c>
      <c r="V34" s="81">
        <v>0.06</v>
      </c>
      <c r="W34" s="82">
        <v>10494</v>
      </c>
      <c r="X34" s="185">
        <v>4254</v>
      </c>
      <c r="Y34" s="112">
        <v>1</v>
      </c>
      <c r="Z34" s="113">
        <v>4254</v>
      </c>
      <c r="AA34" s="255">
        <v>0</v>
      </c>
      <c r="AB34" s="83">
        <v>1</v>
      </c>
      <c r="AC34" s="256">
        <v>0</v>
      </c>
      <c r="AD34" s="82">
        <v>30593</v>
      </c>
      <c r="AE34" s="84">
        <v>0.87131132337974959</v>
      </c>
    </row>
    <row r="35" spans="1:31" s="145" customFormat="1" ht="15.6" x14ac:dyDescent="0.3">
      <c r="A35" s="239" t="s">
        <v>5</v>
      </c>
      <c r="B35" s="240" t="s">
        <v>213</v>
      </c>
      <c r="C35" s="241">
        <v>36368</v>
      </c>
      <c r="D35" s="255">
        <v>2649000</v>
      </c>
      <c r="E35" s="255"/>
      <c r="F35" s="255"/>
      <c r="G35" s="80">
        <v>2649000</v>
      </c>
      <c r="H35" s="81">
        <v>0.15</v>
      </c>
      <c r="I35" s="81"/>
      <c r="J35" s="81"/>
      <c r="K35" s="250">
        <v>0.15843419203747072</v>
      </c>
      <c r="L35" s="250"/>
      <c r="M35" s="250"/>
      <c r="N35" s="256">
        <v>62954</v>
      </c>
      <c r="O35" s="87">
        <v>235346</v>
      </c>
      <c r="P35" s="249"/>
      <c r="Q35" s="249"/>
      <c r="R35" s="80">
        <v>235346</v>
      </c>
      <c r="S35" s="81">
        <v>1</v>
      </c>
      <c r="T35" s="81"/>
      <c r="U35" s="81"/>
      <c r="V35" s="81">
        <v>0.06</v>
      </c>
      <c r="W35" s="82">
        <v>14121</v>
      </c>
      <c r="X35" s="185">
        <v>15518</v>
      </c>
      <c r="Y35" s="112">
        <v>1</v>
      </c>
      <c r="Z35" s="113">
        <v>15518</v>
      </c>
      <c r="AA35" s="255">
        <v>0</v>
      </c>
      <c r="AB35" s="83">
        <v>1</v>
      </c>
      <c r="AC35" s="256">
        <v>0</v>
      </c>
      <c r="AD35" s="82">
        <v>92593</v>
      </c>
      <c r="AE35" s="84">
        <v>1.0558475834069885</v>
      </c>
    </row>
    <row r="36" spans="1:31" s="145" customFormat="1" ht="15.6" x14ac:dyDescent="0.3">
      <c r="A36" s="239" t="s">
        <v>23</v>
      </c>
      <c r="B36" s="240" t="s">
        <v>191</v>
      </c>
      <c r="C36" s="241">
        <v>14886</v>
      </c>
      <c r="D36" s="255"/>
      <c r="E36" s="255">
        <v>762200</v>
      </c>
      <c r="F36" s="255">
        <v>158800</v>
      </c>
      <c r="G36" s="80">
        <v>921000</v>
      </c>
      <c r="H36" s="81"/>
      <c r="I36" s="81">
        <v>0.05</v>
      </c>
      <c r="J36" s="81">
        <v>0.13</v>
      </c>
      <c r="K36" s="250"/>
      <c r="L36" s="250">
        <v>0.14225616547334924</v>
      </c>
      <c r="M36" s="250">
        <v>0.13800760456273764</v>
      </c>
      <c r="N36" s="256">
        <v>8270</v>
      </c>
      <c r="O36" s="87"/>
      <c r="P36" s="249">
        <v>2059</v>
      </c>
      <c r="Q36" s="249">
        <v>17321</v>
      </c>
      <c r="R36" s="80">
        <v>19380</v>
      </c>
      <c r="S36" s="81"/>
      <c r="T36" s="81">
        <v>0.5</v>
      </c>
      <c r="U36" s="81">
        <v>0.7</v>
      </c>
      <c r="V36" s="81">
        <v>0.06</v>
      </c>
      <c r="W36" s="82">
        <v>789</v>
      </c>
      <c r="X36" s="185">
        <v>2027</v>
      </c>
      <c r="Y36" s="112">
        <v>1</v>
      </c>
      <c r="Z36" s="113">
        <v>2027</v>
      </c>
      <c r="AA36" s="255">
        <v>0</v>
      </c>
      <c r="AB36" s="83">
        <v>1</v>
      </c>
      <c r="AC36" s="256">
        <v>0</v>
      </c>
      <c r="AD36" s="82">
        <v>11086</v>
      </c>
      <c r="AE36" s="84">
        <v>0.3088441310224716</v>
      </c>
    </row>
    <row r="37" spans="1:31" s="145" customFormat="1" ht="15.6" x14ac:dyDescent="0.3">
      <c r="A37" s="239" t="s">
        <v>19</v>
      </c>
      <c r="B37" s="240" t="s">
        <v>192</v>
      </c>
      <c r="C37" s="241">
        <v>22062</v>
      </c>
      <c r="D37" s="255"/>
      <c r="E37" s="255">
        <v>1335000</v>
      </c>
      <c r="F37" s="255">
        <v>514000</v>
      </c>
      <c r="G37" s="80">
        <v>1849000</v>
      </c>
      <c r="H37" s="81"/>
      <c r="I37" s="81">
        <v>0.05</v>
      </c>
      <c r="J37" s="81">
        <v>0.13</v>
      </c>
      <c r="K37" s="250"/>
      <c r="L37" s="250">
        <v>0.16236794171220401</v>
      </c>
      <c r="M37" s="250">
        <v>6.7694835680751173E-2</v>
      </c>
      <c r="N37" s="256">
        <v>15361</v>
      </c>
      <c r="O37" s="87"/>
      <c r="P37" s="249">
        <v>31</v>
      </c>
      <c r="Q37" s="249">
        <v>11629</v>
      </c>
      <c r="R37" s="80">
        <v>11660</v>
      </c>
      <c r="S37" s="81"/>
      <c r="T37" s="81">
        <v>0.5</v>
      </c>
      <c r="U37" s="81">
        <v>0.7</v>
      </c>
      <c r="V37" s="81">
        <v>0.06</v>
      </c>
      <c r="W37" s="82">
        <v>489</v>
      </c>
      <c r="X37" s="185">
        <v>5868</v>
      </c>
      <c r="Y37" s="112">
        <v>1</v>
      </c>
      <c r="Z37" s="113">
        <v>5868</v>
      </c>
      <c r="AA37" s="255">
        <v>0</v>
      </c>
      <c r="AB37" s="83">
        <v>1</v>
      </c>
      <c r="AC37" s="256">
        <v>0</v>
      </c>
      <c r="AD37" s="82">
        <v>21718</v>
      </c>
      <c r="AE37" s="84">
        <v>0.40824177328160471</v>
      </c>
    </row>
    <row r="38" spans="1:31" s="145" customFormat="1" ht="15.6" x14ac:dyDescent="0.3">
      <c r="A38" s="239" t="s">
        <v>22</v>
      </c>
      <c r="B38" s="240" t="s">
        <v>193</v>
      </c>
      <c r="C38" s="241">
        <v>33581</v>
      </c>
      <c r="D38" s="255"/>
      <c r="E38" s="255">
        <v>1721100</v>
      </c>
      <c r="F38" s="255">
        <v>673900</v>
      </c>
      <c r="G38" s="80">
        <v>2395000</v>
      </c>
      <c r="H38" s="81"/>
      <c r="I38" s="81">
        <v>0.05</v>
      </c>
      <c r="J38" s="81">
        <v>0.13</v>
      </c>
      <c r="K38" s="250"/>
      <c r="L38" s="250">
        <v>0.13695175596740464</v>
      </c>
      <c r="M38" s="250">
        <v>0.11617522547395545</v>
      </c>
      <c r="N38" s="256">
        <v>21963</v>
      </c>
      <c r="O38" s="87"/>
      <c r="P38" s="249">
        <v>907</v>
      </c>
      <c r="Q38" s="249">
        <v>7578</v>
      </c>
      <c r="R38" s="80">
        <v>8485</v>
      </c>
      <c r="S38" s="81"/>
      <c r="T38" s="81">
        <v>0.5</v>
      </c>
      <c r="U38" s="81">
        <v>0.7</v>
      </c>
      <c r="V38" s="81">
        <v>0.06</v>
      </c>
      <c r="W38" s="82">
        <v>345</v>
      </c>
      <c r="X38" s="185">
        <v>4338</v>
      </c>
      <c r="Y38" s="112">
        <v>1</v>
      </c>
      <c r="Z38" s="113">
        <v>4338</v>
      </c>
      <c r="AA38" s="255">
        <v>0</v>
      </c>
      <c r="AB38" s="83">
        <v>1</v>
      </c>
      <c r="AC38" s="256">
        <v>0</v>
      </c>
      <c r="AD38" s="82">
        <v>26646</v>
      </c>
      <c r="AE38" s="84">
        <v>0.32906439362689122</v>
      </c>
    </row>
    <row r="39" spans="1:31" s="145" customFormat="1" ht="15.6" x14ac:dyDescent="0.3">
      <c r="A39" s="239" t="s">
        <v>6</v>
      </c>
      <c r="B39" s="240" t="s">
        <v>194</v>
      </c>
      <c r="C39" s="241">
        <v>33853</v>
      </c>
      <c r="D39" s="255"/>
      <c r="E39" s="255">
        <v>2250700</v>
      </c>
      <c r="F39" s="255">
        <v>826300</v>
      </c>
      <c r="G39" s="80">
        <v>3077000</v>
      </c>
      <c r="H39" s="81"/>
      <c r="I39" s="81">
        <v>0.05</v>
      </c>
      <c r="J39" s="81">
        <v>0.13</v>
      </c>
      <c r="K39" s="250"/>
      <c r="L39" s="250">
        <v>0.14599573257467993</v>
      </c>
      <c r="M39" s="250">
        <v>0.1470901517405534</v>
      </c>
      <c r="N39" s="256">
        <v>32230</v>
      </c>
      <c r="O39" s="87"/>
      <c r="P39" s="249">
        <v>1192</v>
      </c>
      <c r="Q39" s="249">
        <v>10192</v>
      </c>
      <c r="R39" s="80">
        <v>11384</v>
      </c>
      <c r="S39" s="81"/>
      <c r="T39" s="81">
        <v>0.5</v>
      </c>
      <c r="U39" s="81">
        <v>0.7</v>
      </c>
      <c r="V39" s="81">
        <v>0.06</v>
      </c>
      <c r="W39" s="82">
        <v>464</v>
      </c>
      <c r="X39" s="185">
        <v>13515</v>
      </c>
      <c r="Y39" s="112">
        <v>1</v>
      </c>
      <c r="Z39" s="113">
        <v>13515</v>
      </c>
      <c r="AA39" s="255">
        <v>0</v>
      </c>
      <c r="AB39" s="83">
        <v>1</v>
      </c>
      <c r="AC39" s="256">
        <v>0</v>
      </c>
      <c r="AD39" s="82">
        <v>46209</v>
      </c>
      <c r="AE39" s="84">
        <v>0.56607229787588031</v>
      </c>
    </row>
    <row r="40" spans="1:31" s="238" customFormat="1" ht="16.2" customHeight="1" thickBot="1" x14ac:dyDescent="0.35">
      <c r="A40" s="330" t="s">
        <v>266</v>
      </c>
      <c r="B40" s="331"/>
      <c r="C40" s="237">
        <v>1192491</v>
      </c>
      <c r="D40" s="92">
        <v>97762000</v>
      </c>
      <c r="E40" s="92">
        <v>22376700</v>
      </c>
      <c r="F40" s="92">
        <v>20534400</v>
      </c>
      <c r="G40" s="92">
        <v>140673100</v>
      </c>
      <c r="H40" s="93" t="s">
        <v>25</v>
      </c>
      <c r="I40" s="93" t="s">
        <v>25</v>
      </c>
      <c r="J40" s="93" t="s">
        <v>25</v>
      </c>
      <c r="K40" s="93" t="s">
        <v>25</v>
      </c>
      <c r="L40" s="93" t="s">
        <v>25</v>
      </c>
      <c r="M40" s="93" t="s">
        <v>25</v>
      </c>
      <c r="N40" s="92">
        <v>2548122</v>
      </c>
      <c r="O40" s="92">
        <v>287228</v>
      </c>
      <c r="P40" s="92">
        <v>191913</v>
      </c>
      <c r="Q40" s="92">
        <v>615849</v>
      </c>
      <c r="R40" s="92">
        <v>1094990</v>
      </c>
      <c r="S40" s="93" t="s">
        <v>25</v>
      </c>
      <c r="T40" s="93" t="s">
        <v>25</v>
      </c>
      <c r="U40" s="93" t="s">
        <v>25</v>
      </c>
      <c r="V40" s="93" t="s">
        <v>25</v>
      </c>
      <c r="W40" s="92">
        <v>48855</v>
      </c>
      <c r="X40" s="92">
        <v>278518</v>
      </c>
      <c r="Y40" s="93" t="s">
        <v>25</v>
      </c>
      <c r="Z40" s="92">
        <v>278518</v>
      </c>
      <c r="AA40" s="92">
        <v>0</v>
      </c>
      <c r="AB40" s="93" t="s">
        <v>25</v>
      </c>
      <c r="AC40" s="92">
        <v>0</v>
      </c>
      <c r="AD40" s="92">
        <v>2875495</v>
      </c>
      <c r="AE40" s="94">
        <v>1</v>
      </c>
    </row>
    <row r="41" spans="1:31" ht="39.6" customHeight="1" x14ac:dyDescent="0.25">
      <c r="A41" s="302" t="s">
        <v>310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9"/>
      <c r="P41" s="9"/>
      <c r="Q41" s="9"/>
      <c r="R41" s="33"/>
      <c r="S41" s="9"/>
      <c r="T41" s="9"/>
      <c r="U41" s="9"/>
      <c r="X41" s="85"/>
      <c r="Y41" s="85"/>
      <c r="Z41" s="85"/>
      <c r="AA41" s="9"/>
      <c r="AB41" s="9"/>
      <c r="AC41" s="9"/>
    </row>
    <row r="42" spans="1:3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X42" s="85"/>
      <c r="Y42" s="85"/>
      <c r="Z42" s="85"/>
      <c r="AA42" s="9"/>
      <c r="AB42" s="9"/>
      <c r="AC42" s="9"/>
    </row>
    <row r="43" spans="1:3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X43" s="85"/>
      <c r="Y43" s="85"/>
      <c r="Z43" s="85"/>
      <c r="AA43" s="9"/>
      <c r="AB43" s="9"/>
      <c r="AC43" s="9"/>
    </row>
    <row r="44" spans="1:3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X44" s="85"/>
      <c r="Y44" s="85"/>
      <c r="Z44" s="85"/>
      <c r="AA44" s="9"/>
      <c r="AB44" s="9"/>
      <c r="AC44" s="9"/>
    </row>
    <row r="45" spans="1:3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X45" s="85"/>
      <c r="Y45" s="85"/>
      <c r="Z45" s="85"/>
      <c r="AA45" s="9"/>
      <c r="AB45" s="9"/>
      <c r="AC45" s="9"/>
    </row>
    <row r="46" spans="1:3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X46" s="85"/>
      <c r="Y46" s="85"/>
      <c r="Z46" s="85"/>
      <c r="AA46" s="9"/>
      <c r="AB46" s="9"/>
      <c r="AC46" s="9"/>
    </row>
    <row r="47" spans="1:3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X47" s="85"/>
      <c r="Y47" s="85"/>
      <c r="Z47" s="85"/>
      <c r="AA47" s="9"/>
      <c r="AB47" s="9"/>
      <c r="AC47" s="9"/>
    </row>
    <row r="48" spans="1:3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X48" s="85"/>
      <c r="Y48" s="85"/>
      <c r="Z48" s="85"/>
      <c r="AA48" s="9"/>
      <c r="AB48" s="9"/>
      <c r="AC48" s="9"/>
    </row>
    <row r="49" spans="1:29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X49" s="85"/>
      <c r="Y49" s="85"/>
      <c r="Z49" s="85"/>
      <c r="AA49" s="9"/>
      <c r="AB49" s="9"/>
      <c r="AC49" s="9"/>
    </row>
    <row r="50" spans="1:29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X50" s="85"/>
      <c r="Y50" s="85"/>
      <c r="Z50" s="85"/>
      <c r="AA50" s="9"/>
      <c r="AB50" s="9"/>
      <c r="AC50" s="9"/>
    </row>
    <row r="51" spans="1:29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X51" s="85"/>
      <c r="Y51" s="85"/>
      <c r="Z51" s="85"/>
      <c r="AA51" s="9"/>
      <c r="AB51" s="9"/>
      <c r="AC51" s="9"/>
    </row>
    <row r="52" spans="1:29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X52" s="85"/>
      <c r="Y52" s="85"/>
      <c r="Z52" s="85"/>
      <c r="AA52" s="9"/>
      <c r="AB52" s="9"/>
      <c r="AC52" s="9"/>
    </row>
    <row r="53" spans="1:29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X53" s="85"/>
      <c r="Y53" s="85"/>
      <c r="Z53" s="85"/>
      <c r="AA53" s="9"/>
      <c r="AB53" s="9"/>
      <c r="AC53" s="9"/>
    </row>
    <row r="54" spans="1:29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X54" s="85"/>
      <c r="Y54" s="85"/>
      <c r="Z54" s="85"/>
      <c r="AA54" s="9"/>
      <c r="AB54" s="9"/>
      <c r="AC54" s="9"/>
    </row>
    <row r="55" spans="1:29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X55" s="85"/>
      <c r="Y55" s="85"/>
      <c r="Z55" s="85"/>
      <c r="AA55" s="9"/>
      <c r="AB55" s="9"/>
      <c r="AC55" s="9"/>
    </row>
    <row r="56" spans="1:29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X56" s="85"/>
      <c r="Y56" s="85"/>
      <c r="Z56" s="85"/>
      <c r="AA56" s="9"/>
      <c r="AB56" s="9"/>
      <c r="AC56" s="9"/>
    </row>
    <row r="57" spans="1:29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X57" s="85"/>
      <c r="Y57" s="85"/>
      <c r="Z57" s="85"/>
      <c r="AA57" s="9"/>
      <c r="AB57" s="9"/>
      <c r="AC57" s="9"/>
    </row>
    <row r="58" spans="1:29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X58" s="85"/>
      <c r="Y58" s="85"/>
      <c r="Z58" s="85"/>
      <c r="AA58" s="9"/>
      <c r="AB58" s="9"/>
      <c r="AC58" s="9"/>
    </row>
    <row r="59" spans="1:29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X59" s="85"/>
      <c r="Y59" s="85"/>
      <c r="Z59" s="85"/>
      <c r="AA59" s="9"/>
      <c r="AB59" s="9"/>
      <c r="AC59" s="9"/>
    </row>
    <row r="60" spans="1:29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X60" s="85"/>
      <c r="Y60" s="85"/>
      <c r="Z60" s="85"/>
      <c r="AA60" s="9"/>
      <c r="AB60" s="9"/>
      <c r="AC60" s="9"/>
    </row>
    <row r="61" spans="1:29" x14ac:dyDescent="0.25">
      <c r="X61" s="76"/>
      <c r="Y61" s="76"/>
      <c r="Z61" s="76"/>
    </row>
    <row r="62" spans="1:29" x14ac:dyDescent="0.25">
      <c r="X62" s="76"/>
      <c r="Y62" s="76"/>
      <c r="Z62" s="76"/>
    </row>
    <row r="63" spans="1:29" x14ac:dyDescent="0.25">
      <c r="X63" s="76"/>
      <c r="Y63" s="76"/>
      <c r="Z63" s="76"/>
    </row>
    <row r="64" spans="1:29" x14ac:dyDescent="0.25">
      <c r="X64" s="76"/>
      <c r="Y64" s="76"/>
      <c r="Z64" s="76"/>
    </row>
    <row r="65" spans="24:26" x14ac:dyDescent="0.25">
      <c r="X65" s="76"/>
      <c r="Y65" s="76"/>
      <c r="Z65" s="76"/>
    </row>
    <row r="66" spans="24:26" x14ac:dyDescent="0.25">
      <c r="X66" s="76"/>
      <c r="Y66" s="76"/>
      <c r="Z66" s="76"/>
    </row>
    <row r="67" spans="24:26" x14ac:dyDescent="0.25">
      <c r="X67" s="76"/>
      <c r="Y67" s="76"/>
      <c r="Z67" s="76"/>
    </row>
    <row r="68" spans="24:26" x14ac:dyDescent="0.25">
      <c r="X68" s="76"/>
      <c r="Y68" s="76"/>
      <c r="Z68" s="76"/>
    </row>
    <row r="69" spans="24:26" x14ac:dyDescent="0.25">
      <c r="X69" s="76"/>
      <c r="Y69" s="76"/>
      <c r="Z69" s="76"/>
    </row>
    <row r="70" spans="24:26" x14ac:dyDescent="0.25">
      <c r="X70" s="76"/>
      <c r="Y70" s="76"/>
      <c r="Z70" s="76"/>
    </row>
  </sheetData>
  <mergeCells count="40">
    <mergeCell ref="A41:N41"/>
    <mergeCell ref="X5:X6"/>
    <mergeCell ref="Y5:Y6"/>
    <mergeCell ref="Z5:Z6"/>
    <mergeCell ref="C2:G2"/>
    <mergeCell ref="S5:S6"/>
    <mergeCell ref="T5:T6"/>
    <mergeCell ref="U5:U6"/>
    <mergeCell ref="A40:B40"/>
    <mergeCell ref="AB5:AB6"/>
    <mergeCell ref="AC5:AC6"/>
    <mergeCell ref="O5:O6"/>
    <mergeCell ref="A4:A6"/>
    <mergeCell ref="B4:B6"/>
    <mergeCell ref="C4:C6"/>
    <mergeCell ref="AA5:AA6"/>
    <mergeCell ref="D4:N4"/>
    <mergeCell ref="AA4:AC4"/>
    <mergeCell ref="O4:W4"/>
    <mergeCell ref="A7:B7"/>
    <mergeCell ref="P5:P6"/>
    <mergeCell ref="Q5:Q6"/>
    <mergeCell ref="R5:R6"/>
    <mergeCell ref="A8:B8"/>
    <mergeCell ref="AD4:AD6"/>
    <mergeCell ref="AE4:AE6"/>
    <mergeCell ref="V5:V6"/>
    <mergeCell ref="W5:W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X4:Z4"/>
  </mergeCells>
  <pageMargins left="0.17" right="0.17" top="0.26" bottom="0.35433070866141736" header="0.17" footer="0.19685039370078741"/>
  <pageSetup paperSize="9" scale="70" pageOrder="overThenDown" orientation="landscape" r:id="rId1"/>
  <headerFooter alignWithMargins="0">
    <oddFooter>Страница  &amp;P из &amp;N</oddFooter>
  </headerFooter>
  <colBreaks count="1" manualBreakCount="1">
    <brk id="14" max="4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BT44"/>
  <sheetViews>
    <sheetView view="pageBreakPreview" zoomScale="70" zoomScaleNormal="70" zoomScaleSheetLayoutView="70" workbookViewId="0">
      <pane xSplit="3" topLeftCell="D1" activePane="topRight" state="frozenSplit"/>
      <selection activeCell="BY6" sqref="BY6"/>
      <selection pane="topRight" activeCell="D47" sqref="D47"/>
    </sheetView>
  </sheetViews>
  <sheetFormatPr defaultColWidth="8.77734375" defaultRowHeight="13.2" x14ac:dyDescent="0.25"/>
  <cols>
    <col min="1" max="1" width="3.77734375" style="6" customWidth="1"/>
    <col min="2" max="2" width="29.44140625" style="6" customWidth="1"/>
    <col min="3" max="3" width="12.44140625" style="6" customWidth="1"/>
    <col min="4" max="4" width="10.77734375" style="6" customWidth="1"/>
    <col min="5" max="5" width="28.33203125" style="6" customWidth="1"/>
    <col min="6" max="6" width="15" style="6" customWidth="1"/>
    <col min="7" max="7" width="16.77734375" style="6" customWidth="1"/>
    <col min="8" max="8" width="32.77734375" style="6" customWidth="1"/>
    <col min="9" max="9" width="17.109375" style="6" customWidth="1"/>
    <col min="10" max="10" width="28.109375" style="6" customWidth="1"/>
    <col min="11" max="11" width="25" style="6" customWidth="1"/>
    <col min="12" max="12" width="13.109375" style="6" customWidth="1"/>
    <col min="13" max="13" width="12.109375" style="6" customWidth="1"/>
    <col min="14" max="14" width="17.109375" style="6" customWidth="1"/>
    <col min="15" max="15" width="15.33203125" style="6" customWidth="1"/>
    <col min="16" max="16" width="14.5546875" style="6" customWidth="1"/>
    <col min="17" max="17" width="16.77734375" style="6" customWidth="1"/>
    <col min="18" max="18" width="21.44140625" style="6" customWidth="1"/>
    <col min="19" max="19" width="15.21875" style="6" customWidth="1"/>
    <col min="20" max="20" width="24.109375" style="6" customWidth="1"/>
    <col min="21" max="21" width="14.6640625" style="6" customWidth="1"/>
    <col min="22" max="22" width="14" style="6" customWidth="1"/>
    <col min="23" max="23" width="15.109375" style="6" customWidth="1"/>
    <col min="24" max="24" width="15.6640625" style="6" customWidth="1"/>
    <col min="25" max="25" width="13.77734375" style="6" customWidth="1"/>
    <col min="26" max="26" width="16.77734375" style="6" customWidth="1"/>
    <col min="27" max="27" width="15.109375" style="6" customWidth="1"/>
    <col min="28" max="28" width="15.77734375" style="1" customWidth="1"/>
    <col min="29" max="29" width="19" style="1" customWidth="1"/>
    <col min="30" max="30" width="18.33203125" style="6" customWidth="1"/>
    <col min="31" max="31" width="14.6640625" style="6" customWidth="1"/>
    <col min="32" max="32" width="16.109375" style="6" customWidth="1"/>
    <col min="33" max="33" width="13.44140625" style="6" customWidth="1"/>
    <col min="34" max="34" width="17.109375" style="6" customWidth="1"/>
    <col min="35" max="35" width="18.33203125" style="6" customWidth="1"/>
    <col min="36" max="36" width="18.109375" style="6" customWidth="1"/>
    <col min="37" max="37" width="15.6640625" style="6" customWidth="1"/>
    <col min="38" max="38" width="21.33203125" style="6" customWidth="1"/>
    <col min="39" max="39" width="18.109375" style="6" customWidth="1"/>
    <col min="40" max="40" width="13.109375" style="6" customWidth="1"/>
    <col min="41" max="41" width="16.77734375" style="6" customWidth="1"/>
    <col min="42" max="42" width="11.77734375" style="6" customWidth="1"/>
    <col min="43" max="43" width="21.33203125" style="6" customWidth="1"/>
    <col min="44" max="44" width="20.5546875" style="6" customWidth="1"/>
    <col min="45" max="45" width="14.44140625" style="6" customWidth="1"/>
    <col min="46" max="46" width="13.44140625" style="6" customWidth="1"/>
    <col min="47" max="47" width="14.6640625" style="6" customWidth="1"/>
    <col min="48" max="48" width="20.21875" style="6" customWidth="1"/>
    <col min="49" max="49" width="17.77734375" style="6" customWidth="1"/>
    <col min="50" max="50" width="12.77734375" style="6" customWidth="1"/>
    <col min="51" max="52" width="15.44140625" style="6" customWidth="1"/>
    <col min="53" max="53" width="13.44140625" style="6" customWidth="1"/>
    <col min="54" max="54" width="14.109375" style="6" customWidth="1"/>
    <col min="55" max="56" width="24.44140625" style="6" customWidth="1"/>
    <col min="57" max="57" width="17.5546875" style="6" customWidth="1"/>
    <col min="58" max="58" width="18.44140625" style="6" customWidth="1"/>
    <col min="59" max="59" width="10.109375" style="6" customWidth="1"/>
    <col min="60" max="60" width="15.6640625" style="6" customWidth="1"/>
    <col min="61" max="61" width="12.109375" style="6" customWidth="1"/>
    <col min="62" max="62" width="23.33203125" style="6" customWidth="1"/>
    <col min="63" max="63" width="20" style="6" customWidth="1"/>
    <col min="64" max="64" width="22.5546875" style="6" customWidth="1"/>
    <col min="65" max="65" width="22.6640625" style="6" customWidth="1"/>
    <col min="66" max="66" width="12.6640625" style="6" customWidth="1"/>
    <col min="67" max="67" width="18.5546875" style="6" customWidth="1"/>
    <col min="68" max="68" width="21.5546875" style="6" customWidth="1"/>
    <col min="69" max="69" width="15.44140625" style="6" customWidth="1"/>
    <col min="70" max="70" width="11" style="6" customWidth="1"/>
    <col min="71" max="71" width="16.109375" style="6" customWidth="1"/>
    <col min="72" max="72" width="12.6640625" style="6" customWidth="1"/>
    <col min="73" max="16384" width="8.77734375" style="6"/>
  </cols>
  <sheetData>
    <row r="1" spans="1:72" ht="18" x14ac:dyDescent="0.35">
      <c r="B1" s="7" t="s">
        <v>31</v>
      </c>
      <c r="C1" s="58"/>
      <c r="D1" s="58"/>
      <c r="E1" s="58"/>
      <c r="F1" s="58"/>
      <c r="N1" s="70"/>
      <c r="O1" s="70"/>
      <c r="AA1" s="12"/>
      <c r="AB1" s="9"/>
      <c r="AC1" s="9"/>
    </row>
    <row r="2" spans="1:72" ht="22.5" customHeight="1" x14ac:dyDescent="0.3">
      <c r="B2" s="4"/>
      <c r="C2" s="117" t="s">
        <v>311</v>
      </c>
      <c r="D2" s="117"/>
      <c r="E2" s="117"/>
      <c r="F2" s="11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60"/>
      <c r="AB2" s="13"/>
      <c r="AC2" s="13"/>
      <c r="AD2" s="4"/>
      <c r="AE2" s="4"/>
      <c r="AF2" s="4"/>
      <c r="AG2" s="4"/>
      <c r="AH2" s="4"/>
      <c r="AI2" s="4"/>
      <c r="AJ2" s="4"/>
      <c r="AK2" s="61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4"/>
      <c r="BR2" s="4"/>
      <c r="BS2" s="4"/>
    </row>
    <row r="3" spans="1:72" s="64" customFormat="1" ht="15.6" x14ac:dyDescent="0.3">
      <c r="A3" s="3" t="s">
        <v>295</v>
      </c>
      <c r="B3" s="62"/>
      <c r="C3" s="63"/>
      <c r="D3" s="63"/>
      <c r="E3" s="53"/>
      <c r="F3" s="90">
        <v>1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90">
        <v>2</v>
      </c>
      <c r="U3" s="57"/>
      <c r="V3" s="57"/>
      <c r="W3" s="90">
        <v>3</v>
      </c>
      <c r="X3" s="54"/>
      <c r="Y3" s="54"/>
      <c r="Z3" s="90">
        <v>4</v>
      </c>
      <c r="AA3" s="53"/>
      <c r="AB3" s="89"/>
      <c r="AC3" s="89"/>
      <c r="AD3" s="90">
        <v>5</v>
      </c>
      <c r="AE3" s="53"/>
      <c r="AF3" s="53"/>
      <c r="AG3" s="90">
        <v>6</v>
      </c>
      <c r="AH3" s="53"/>
      <c r="AI3" s="90">
        <v>7</v>
      </c>
      <c r="AJ3" s="53"/>
      <c r="AK3" s="53"/>
      <c r="AL3" s="90">
        <v>8</v>
      </c>
      <c r="AM3" s="53"/>
      <c r="AN3" s="53"/>
      <c r="AO3" s="53"/>
      <c r="AP3" s="53"/>
      <c r="AQ3" s="90">
        <v>9</v>
      </c>
      <c r="AR3" s="53"/>
      <c r="AS3" s="90">
        <v>10</v>
      </c>
      <c r="AT3" s="53"/>
      <c r="AU3" s="90">
        <v>11</v>
      </c>
      <c r="AV3" s="53"/>
      <c r="AW3" s="90">
        <v>12</v>
      </c>
      <c r="AX3" s="53"/>
      <c r="AY3" s="53"/>
      <c r="AZ3" s="90">
        <v>13</v>
      </c>
      <c r="BA3" s="53"/>
      <c r="BB3" s="90">
        <v>14</v>
      </c>
      <c r="BC3" s="53"/>
      <c r="BD3" s="90">
        <v>15</v>
      </c>
      <c r="BE3" s="53"/>
      <c r="BF3" s="90">
        <v>16</v>
      </c>
      <c r="BG3" s="53"/>
      <c r="BH3" s="53"/>
      <c r="BI3" s="90">
        <v>17</v>
      </c>
      <c r="BJ3" s="53"/>
      <c r="BK3" s="90">
        <v>18</v>
      </c>
      <c r="BL3" s="53"/>
      <c r="BM3" s="90">
        <v>19</v>
      </c>
      <c r="BN3" s="53"/>
      <c r="BO3" s="53"/>
      <c r="BP3" s="90">
        <v>20</v>
      </c>
      <c r="BQ3" s="55"/>
      <c r="BR3" s="55"/>
      <c r="BS3" s="63"/>
    </row>
    <row r="4" spans="1:72" ht="28.5" customHeight="1" x14ac:dyDescent="0.25">
      <c r="A4" s="332" t="s">
        <v>0</v>
      </c>
      <c r="B4" s="332" t="str">
        <f>ИНП2021!B4</f>
        <v>Наименование и статус муниципального образования Брянской области / показатель</v>
      </c>
      <c r="C4" s="326" t="s">
        <v>221</v>
      </c>
      <c r="D4" s="332" t="s">
        <v>164</v>
      </c>
      <c r="E4" s="332" t="s">
        <v>123</v>
      </c>
      <c r="F4" s="334" t="s">
        <v>43</v>
      </c>
      <c r="G4" s="332" t="s">
        <v>120</v>
      </c>
      <c r="H4" s="332" t="s">
        <v>124</v>
      </c>
      <c r="I4" s="332" t="s">
        <v>121</v>
      </c>
      <c r="J4" s="332" t="s">
        <v>123</v>
      </c>
      <c r="K4" s="332" t="s">
        <v>125</v>
      </c>
      <c r="L4" s="332" t="s">
        <v>126</v>
      </c>
      <c r="M4" s="332" t="s">
        <v>93</v>
      </c>
      <c r="N4" s="332" t="s">
        <v>127</v>
      </c>
      <c r="O4" s="332" t="s">
        <v>168</v>
      </c>
      <c r="P4" s="332" t="s">
        <v>122</v>
      </c>
      <c r="Q4" s="332" t="s">
        <v>128</v>
      </c>
      <c r="R4" s="332" t="s">
        <v>129</v>
      </c>
      <c r="S4" s="332" t="s">
        <v>85</v>
      </c>
      <c r="T4" s="334" t="s">
        <v>44</v>
      </c>
      <c r="U4" s="332" t="s">
        <v>165</v>
      </c>
      <c r="V4" s="332" t="s">
        <v>130</v>
      </c>
      <c r="W4" s="334" t="s">
        <v>81</v>
      </c>
      <c r="X4" s="332" t="s">
        <v>131</v>
      </c>
      <c r="Y4" s="332" t="s">
        <v>132</v>
      </c>
      <c r="Z4" s="334" t="s">
        <v>45</v>
      </c>
      <c r="AA4" s="335" t="s">
        <v>133</v>
      </c>
      <c r="AB4" s="332" t="s">
        <v>166</v>
      </c>
      <c r="AC4" s="332" t="s">
        <v>134</v>
      </c>
      <c r="AD4" s="334" t="s">
        <v>82</v>
      </c>
      <c r="AE4" s="332" t="s">
        <v>227</v>
      </c>
      <c r="AF4" s="332" t="s">
        <v>136</v>
      </c>
      <c r="AG4" s="322" t="s">
        <v>135</v>
      </c>
      <c r="AH4" s="332" t="s">
        <v>137</v>
      </c>
      <c r="AI4" s="334" t="s">
        <v>138</v>
      </c>
      <c r="AJ4" s="332" t="s">
        <v>139</v>
      </c>
      <c r="AK4" s="332" t="s">
        <v>140</v>
      </c>
      <c r="AL4" s="334" t="s">
        <v>141</v>
      </c>
      <c r="AM4" s="332" t="s">
        <v>105</v>
      </c>
      <c r="AN4" s="332" t="s">
        <v>106</v>
      </c>
      <c r="AO4" s="332" t="s">
        <v>143</v>
      </c>
      <c r="AP4" s="332" t="s">
        <v>107</v>
      </c>
      <c r="AQ4" s="334" t="s">
        <v>142</v>
      </c>
      <c r="AR4" s="332" t="s">
        <v>144</v>
      </c>
      <c r="AS4" s="334" t="s">
        <v>145</v>
      </c>
      <c r="AT4" s="332" t="s">
        <v>146</v>
      </c>
      <c r="AU4" s="334" t="s">
        <v>147</v>
      </c>
      <c r="AV4" s="332" t="s">
        <v>148</v>
      </c>
      <c r="AW4" s="334" t="s">
        <v>149</v>
      </c>
      <c r="AX4" s="332" t="s">
        <v>151</v>
      </c>
      <c r="AY4" s="332" t="s">
        <v>150</v>
      </c>
      <c r="AZ4" s="334" t="s">
        <v>152</v>
      </c>
      <c r="BA4" s="332" t="s">
        <v>153</v>
      </c>
      <c r="BB4" s="334" t="s">
        <v>154</v>
      </c>
      <c r="BC4" s="332" t="s">
        <v>222</v>
      </c>
      <c r="BD4" s="334" t="s">
        <v>223</v>
      </c>
      <c r="BE4" s="332" t="s">
        <v>155</v>
      </c>
      <c r="BF4" s="334" t="s">
        <v>156</v>
      </c>
      <c r="BG4" s="332" t="s">
        <v>90</v>
      </c>
      <c r="BH4" s="332" t="s">
        <v>224</v>
      </c>
      <c r="BI4" s="334" t="s">
        <v>157</v>
      </c>
      <c r="BJ4" s="332" t="s">
        <v>158</v>
      </c>
      <c r="BK4" s="334" t="s">
        <v>159</v>
      </c>
      <c r="BL4" s="332" t="s">
        <v>160</v>
      </c>
      <c r="BM4" s="334" t="s">
        <v>161</v>
      </c>
      <c r="BN4" s="332" t="s">
        <v>84</v>
      </c>
      <c r="BO4" s="332" t="s">
        <v>162</v>
      </c>
      <c r="BP4" s="334" t="s">
        <v>163</v>
      </c>
      <c r="BQ4" s="334" t="s">
        <v>263</v>
      </c>
      <c r="BR4" s="334" t="s">
        <v>27</v>
      </c>
      <c r="BS4" s="334" t="s">
        <v>74</v>
      </c>
    </row>
    <row r="5" spans="1:72" ht="13.2" customHeight="1" x14ac:dyDescent="0.25">
      <c r="A5" s="332"/>
      <c r="B5" s="332"/>
      <c r="C5" s="326"/>
      <c r="D5" s="332"/>
      <c r="E5" s="332"/>
      <c r="F5" s="334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4"/>
      <c r="U5" s="332"/>
      <c r="V5" s="332"/>
      <c r="W5" s="334"/>
      <c r="X5" s="332"/>
      <c r="Y5" s="332"/>
      <c r="Z5" s="334"/>
      <c r="AA5" s="335"/>
      <c r="AB5" s="332"/>
      <c r="AC5" s="332"/>
      <c r="AD5" s="334"/>
      <c r="AE5" s="332"/>
      <c r="AF5" s="332"/>
      <c r="AG5" s="322"/>
      <c r="AH5" s="332"/>
      <c r="AI5" s="334"/>
      <c r="AJ5" s="332"/>
      <c r="AK5" s="332"/>
      <c r="AL5" s="334"/>
      <c r="AM5" s="332"/>
      <c r="AN5" s="332"/>
      <c r="AO5" s="332"/>
      <c r="AP5" s="332"/>
      <c r="AQ5" s="334"/>
      <c r="AR5" s="332"/>
      <c r="AS5" s="334"/>
      <c r="AT5" s="332"/>
      <c r="AU5" s="334"/>
      <c r="AV5" s="332"/>
      <c r="AW5" s="334"/>
      <c r="AX5" s="332"/>
      <c r="AY5" s="332"/>
      <c r="AZ5" s="334"/>
      <c r="BA5" s="332"/>
      <c r="BB5" s="334"/>
      <c r="BC5" s="332"/>
      <c r="BD5" s="334"/>
      <c r="BE5" s="332"/>
      <c r="BF5" s="334"/>
      <c r="BG5" s="332"/>
      <c r="BH5" s="332"/>
      <c r="BI5" s="334"/>
      <c r="BJ5" s="332"/>
      <c r="BK5" s="334"/>
      <c r="BL5" s="332"/>
      <c r="BM5" s="334"/>
      <c r="BN5" s="332"/>
      <c r="BO5" s="332"/>
      <c r="BP5" s="334"/>
      <c r="BQ5" s="334"/>
      <c r="BR5" s="334"/>
      <c r="BS5" s="334"/>
    </row>
    <row r="6" spans="1:72" ht="105.75" customHeight="1" x14ac:dyDescent="0.25">
      <c r="A6" s="332"/>
      <c r="B6" s="332"/>
      <c r="C6" s="326"/>
      <c r="D6" s="332"/>
      <c r="E6" s="332"/>
      <c r="F6" s="334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4"/>
      <c r="U6" s="332"/>
      <c r="V6" s="332"/>
      <c r="W6" s="334"/>
      <c r="X6" s="332"/>
      <c r="Y6" s="332"/>
      <c r="Z6" s="334"/>
      <c r="AA6" s="335"/>
      <c r="AB6" s="332"/>
      <c r="AC6" s="332"/>
      <c r="AD6" s="334"/>
      <c r="AE6" s="332"/>
      <c r="AF6" s="332"/>
      <c r="AG6" s="322"/>
      <c r="AH6" s="332"/>
      <c r="AI6" s="334"/>
      <c r="AJ6" s="332"/>
      <c r="AK6" s="332"/>
      <c r="AL6" s="334"/>
      <c r="AM6" s="332"/>
      <c r="AN6" s="332"/>
      <c r="AO6" s="332"/>
      <c r="AP6" s="332"/>
      <c r="AQ6" s="334"/>
      <c r="AR6" s="332"/>
      <c r="AS6" s="334"/>
      <c r="AT6" s="332"/>
      <c r="AU6" s="334"/>
      <c r="AV6" s="332"/>
      <c r="AW6" s="334"/>
      <c r="AX6" s="332"/>
      <c r="AY6" s="332"/>
      <c r="AZ6" s="334"/>
      <c r="BA6" s="332"/>
      <c r="BB6" s="334"/>
      <c r="BC6" s="332"/>
      <c r="BD6" s="334"/>
      <c r="BE6" s="332"/>
      <c r="BF6" s="334"/>
      <c r="BG6" s="332"/>
      <c r="BH6" s="332"/>
      <c r="BI6" s="334"/>
      <c r="BJ6" s="332"/>
      <c r="BK6" s="334"/>
      <c r="BL6" s="332"/>
      <c r="BM6" s="334"/>
      <c r="BN6" s="332"/>
      <c r="BO6" s="332"/>
      <c r="BP6" s="334"/>
      <c r="BQ6" s="334"/>
      <c r="BR6" s="334"/>
      <c r="BS6" s="334"/>
    </row>
    <row r="7" spans="1:72" s="69" customFormat="1" ht="31.65" customHeight="1" x14ac:dyDescent="0.25">
      <c r="A7" s="327" t="s">
        <v>79</v>
      </c>
      <c r="B7" s="327"/>
      <c r="C7" s="263">
        <v>1</v>
      </c>
      <c r="D7" s="263">
        <v>2</v>
      </c>
      <c r="E7" s="263">
        <v>3</v>
      </c>
      <c r="F7" s="263" t="s">
        <v>80</v>
      </c>
      <c r="G7" s="263">
        <v>5</v>
      </c>
      <c r="H7" s="263">
        <v>6</v>
      </c>
      <c r="I7" s="263">
        <v>7</v>
      </c>
      <c r="J7" s="263">
        <v>8</v>
      </c>
      <c r="K7" s="263">
        <v>9</v>
      </c>
      <c r="L7" s="263">
        <v>10</v>
      </c>
      <c r="M7" s="263">
        <v>11</v>
      </c>
      <c r="N7" s="263">
        <v>12</v>
      </c>
      <c r="O7" s="263" t="s">
        <v>86</v>
      </c>
      <c r="P7" s="263">
        <v>13</v>
      </c>
      <c r="Q7" s="263">
        <v>14</v>
      </c>
      <c r="R7" s="263">
        <v>15</v>
      </c>
      <c r="S7" s="263" t="s">
        <v>91</v>
      </c>
      <c r="T7" s="263" t="s">
        <v>92</v>
      </c>
      <c r="U7" s="263">
        <v>17</v>
      </c>
      <c r="V7" s="263">
        <v>18</v>
      </c>
      <c r="W7" s="263" t="s">
        <v>83</v>
      </c>
      <c r="X7" s="263">
        <v>20</v>
      </c>
      <c r="Y7" s="263">
        <v>21</v>
      </c>
      <c r="Z7" s="263" t="s">
        <v>94</v>
      </c>
      <c r="AA7" s="168">
        <v>23</v>
      </c>
      <c r="AB7" s="107" t="s">
        <v>95</v>
      </c>
      <c r="AC7" s="107" t="s">
        <v>96</v>
      </c>
      <c r="AD7" s="263" t="s">
        <v>210</v>
      </c>
      <c r="AE7" s="263">
        <v>25</v>
      </c>
      <c r="AF7" s="263">
        <v>26</v>
      </c>
      <c r="AG7" s="171" t="s">
        <v>97</v>
      </c>
      <c r="AH7" s="263">
        <v>28</v>
      </c>
      <c r="AI7" s="263" t="s">
        <v>98</v>
      </c>
      <c r="AJ7" s="263">
        <v>30</v>
      </c>
      <c r="AK7" s="263">
        <v>31</v>
      </c>
      <c r="AL7" s="263" t="s">
        <v>99</v>
      </c>
      <c r="AM7" s="263">
        <v>33</v>
      </c>
      <c r="AN7" s="263">
        <v>34</v>
      </c>
      <c r="AO7" s="263">
        <v>35</v>
      </c>
      <c r="AP7" s="263">
        <v>36</v>
      </c>
      <c r="AQ7" s="263" t="s">
        <v>108</v>
      </c>
      <c r="AR7" s="263">
        <v>38</v>
      </c>
      <c r="AS7" s="263" t="s">
        <v>109</v>
      </c>
      <c r="AT7" s="263">
        <v>40</v>
      </c>
      <c r="AU7" s="263" t="s">
        <v>110</v>
      </c>
      <c r="AV7" s="263">
        <v>42</v>
      </c>
      <c r="AW7" s="263" t="s">
        <v>100</v>
      </c>
      <c r="AX7" s="263">
        <v>44</v>
      </c>
      <c r="AY7" s="263">
        <v>45</v>
      </c>
      <c r="AZ7" s="263" t="s">
        <v>111</v>
      </c>
      <c r="BA7" s="263">
        <v>47</v>
      </c>
      <c r="BB7" s="263" t="s">
        <v>112</v>
      </c>
      <c r="BC7" s="263">
        <v>49</v>
      </c>
      <c r="BD7" s="263" t="s">
        <v>113</v>
      </c>
      <c r="BE7" s="263">
        <v>51</v>
      </c>
      <c r="BF7" s="263" t="s">
        <v>114</v>
      </c>
      <c r="BG7" s="263">
        <v>53</v>
      </c>
      <c r="BH7" s="263">
        <v>54</v>
      </c>
      <c r="BI7" s="263" t="s">
        <v>115</v>
      </c>
      <c r="BJ7" s="263">
        <v>56</v>
      </c>
      <c r="BK7" s="263">
        <v>57</v>
      </c>
      <c r="BL7" s="263">
        <v>58</v>
      </c>
      <c r="BM7" s="263" t="s">
        <v>116</v>
      </c>
      <c r="BN7" s="263">
        <v>60</v>
      </c>
      <c r="BO7" s="263">
        <v>61</v>
      </c>
      <c r="BP7" s="263" t="s">
        <v>117</v>
      </c>
      <c r="BQ7" s="263" t="s">
        <v>118</v>
      </c>
      <c r="BR7" s="263" t="s">
        <v>119</v>
      </c>
      <c r="BS7" s="110" t="s">
        <v>211</v>
      </c>
    </row>
    <row r="8" spans="1:72" s="69" customFormat="1" ht="48.6" customHeight="1" x14ac:dyDescent="0.25">
      <c r="A8" s="333"/>
      <c r="B8" s="333"/>
      <c r="C8" s="95" t="s">
        <v>78</v>
      </c>
      <c r="D8" s="96"/>
      <c r="E8" s="97">
        <v>13.496</v>
      </c>
      <c r="F8" s="96"/>
      <c r="G8" s="96"/>
      <c r="H8" s="97" t="s">
        <v>225</v>
      </c>
      <c r="I8" s="96"/>
      <c r="J8" s="97">
        <v>13.496</v>
      </c>
      <c r="K8" s="96"/>
      <c r="L8" s="97" t="s">
        <v>226</v>
      </c>
      <c r="M8" s="96"/>
      <c r="N8" s="97">
        <v>192.39599999999999</v>
      </c>
      <c r="O8" s="98"/>
      <c r="P8" s="98"/>
      <c r="Q8" s="97">
        <v>0.76900000000000002</v>
      </c>
      <c r="R8" s="97">
        <v>2.7410000000000001</v>
      </c>
      <c r="S8" s="96"/>
      <c r="T8" s="96"/>
      <c r="U8" s="96"/>
      <c r="V8" s="97">
        <v>199.86199999999999</v>
      </c>
      <c r="W8" s="96"/>
      <c r="X8" s="96"/>
      <c r="Y8" s="97">
        <v>27.488</v>
      </c>
      <c r="Z8" s="96"/>
      <c r="AA8" s="169">
        <v>1</v>
      </c>
      <c r="AB8" s="181"/>
      <c r="AC8" s="182">
        <v>0.75</v>
      </c>
      <c r="AD8" s="96"/>
      <c r="AE8" s="96"/>
      <c r="AF8" s="97">
        <v>0.32200000000000001</v>
      </c>
      <c r="AG8" s="172"/>
      <c r="AH8" s="97" t="s">
        <v>228</v>
      </c>
      <c r="AI8" s="96"/>
      <c r="AJ8" s="97" t="s">
        <v>229</v>
      </c>
      <c r="AK8" s="96"/>
      <c r="AL8" s="96"/>
      <c r="AM8" s="96"/>
      <c r="AN8" s="96"/>
      <c r="AO8" s="97" t="s">
        <v>230</v>
      </c>
      <c r="AP8" s="97">
        <v>0.1</v>
      </c>
      <c r="AQ8" s="96"/>
      <c r="AR8" s="97" t="s">
        <v>231</v>
      </c>
      <c r="AS8" s="96"/>
      <c r="AT8" s="97">
        <v>7.6E-3</v>
      </c>
      <c r="AU8" s="96"/>
      <c r="AV8" s="97" t="s">
        <v>308</v>
      </c>
      <c r="AW8" s="96"/>
      <c r="AX8" s="96"/>
      <c r="AY8" s="160">
        <v>1</v>
      </c>
      <c r="AZ8" s="96"/>
      <c r="BA8" s="97">
        <v>2E-3</v>
      </c>
      <c r="BB8" s="96"/>
      <c r="BC8" s="97" t="s">
        <v>232</v>
      </c>
      <c r="BD8" s="96"/>
      <c r="BE8" s="97" t="s">
        <v>233</v>
      </c>
      <c r="BF8" s="96"/>
      <c r="BG8" s="96"/>
      <c r="BH8" s="97" t="s">
        <v>301</v>
      </c>
      <c r="BI8" s="96"/>
      <c r="BJ8" s="97" t="s">
        <v>234</v>
      </c>
      <c r="BK8" s="96"/>
      <c r="BL8" s="99" t="s">
        <v>253</v>
      </c>
      <c r="BM8" s="96"/>
      <c r="BN8" s="96"/>
      <c r="BO8" s="99" t="s">
        <v>235</v>
      </c>
      <c r="BP8" s="96"/>
      <c r="BQ8" s="96"/>
      <c r="BR8" s="96"/>
      <c r="BS8" s="100" t="s">
        <v>26</v>
      </c>
    </row>
    <row r="9" spans="1:72" s="217" customFormat="1" ht="15.6" x14ac:dyDescent="0.3">
      <c r="A9" s="193">
        <v>1</v>
      </c>
      <c r="B9" s="194" t="s">
        <v>196</v>
      </c>
      <c r="C9" s="195">
        <v>420444</v>
      </c>
      <c r="D9" s="196">
        <v>25464</v>
      </c>
      <c r="E9" s="197">
        <v>13.496</v>
      </c>
      <c r="F9" s="198">
        <v>343662.1</v>
      </c>
      <c r="G9" s="129">
        <v>54181</v>
      </c>
      <c r="H9" s="135">
        <v>6.9729999999999999</v>
      </c>
      <c r="I9" s="129">
        <v>1628</v>
      </c>
      <c r="J9" s="197">
        <v>13.496</v>
      </c>
      <c r="K9" s="141">
        <v>1574455.9550000001</v>
      </c>
      <c r="L9" s="199">
        <v>0.16</v>
      </c>
      <c r="M9" s="129">
        <v>7</v>
      </c>
      <c r="N9" s="197">
        <v>192.39599999999999</v>
      </c>
      <c r="O9" s="200">
        <v>1346.7719999999999</v>
      </c>
      <c r="P9" s="201">
        <v>14365</v>
      </c>
      <c r="Q9" s="202">
        <v>0.76900000000000002</v>
      </c>
      <c r="R9" s="202">
        <v>2.7410000000000001</v>
      </c>
      <c r="S9" s="200">
        <v>81039.65400000001</v>
      </c>
      <c r="T9" s="198">
        <v>798039.1</v>
      </c>
      <c r="U9" s="203">
        <v>1076</v>
      </c>
      <c r="V9" s="135">
        <v>199.86199999999999</v>
      </c>
      <c r="W9" s="198">
        <v>215051.5</v>
      </c>
      <c r="X9" s="129">
        <v>5314</v>
      </c>
      <c r="Y9" s="135">
        <v>27.488</v>
      </c>
      <c r="Z9" s="198">
        <v>146071.20000000001</v>
      </c>
      <c r="AA9" s="135">
        <v>0.55700000000000005</v>
      </c>
      <c r="AB9" s="204"/>
      <c r="AC9" s="205"/>
      <c r="AD9" s="206">
        <v>234187.3</v>
      </c>
      <c r="AE9" s="207">
        <v>7920</v>
      </c>
      <c r="AF9" s="208">
        <v>0.32200000000000001</v>
      </c>
      <c r="AG9" s="198">
        <v>2550.1999999999998</v>
      </c>
      <c r="AH9" s="135">
        <v>1.0980000000000001</v>
      </c>
      <c r="AI9" s="198">
        <v>461647.5</v>
      </c>
      <c r="AJ9" s="139">
        <v>1.5800000000000002E-2</v>
      </c>
      <c r="AK9" s="135">
        <v>0.20699999999999999</v>
      </c>
      <c r="AL9" s="198">
        <v>93674.9</v>
      </c>
      <c r="AM9" s="129"/>
      <c r="AN9" s="129">
        <v>7724</v>
      </c>
      <c r="AO9" s="127">
        <v>29.132999999999999</v>
      </c>
      <c r="AP9" s="138">
        <v>0.1</v>
      </c>
      <c r="AQ9" s="198">
        <v>247525.62119999999</v>
      </c>
      <c r="AR9" s="209">
        <v>3.15E-3</v>
      </c>
      <c r="AS9" s="198">
        <v>1324.4</v>
      </c>
      <c r="AT9" s="209">
        <v>7.6E-3</v>
      </c>
      <c r="AU9" s="198">
        <v>3195.4</v>
      </c>
      <c r="AV9" s="209">
        <v>2.8E-3</v>
      </c>
      <c r="AW9" s="198">
        <v>1177.2</v>
      </c>
      <c r="AX9" s="129">
        <v>261</v>
      </c>
      <c r="AY9" s="141">
        <v>1</v>
      </c>
      <c r="AZ9" s="198">
        <v>261</v>
      </c>
      <c r="BA9" s="210">
        <v>2E-3</v>
      </c>
      <c r="BB9" s="198">
        <v>840.9</v>
      </c>
      <c r="BC9" s="139">
        <v>5.1700000000000003E-2</v>
      </c>
      <c r="BD9" s="198">
        <v>21737</v>
      </c>
      <c r="BE9" s="139">
        <v>1.5E-3</v>
      </c>
      <c r="BF9" s="211">
        <v>630.70000000000005</v>
      </c>
      <c r="BG9" s="129">
        <v>84</v>
      </c>
      <c r="BH9" s="135">
        <v>354.62400000000002</v>
      </c>
      <c r="BI9" s="198">
        <v>29788.416000000001</v>
      </c>
      <c r="BJ9" s="135">
        <v>5119.4059999999999</v>
      </c>
      <c r="BK9" s="212">
        <v>5119.4059999999999</v>
      </c>
      <c r="BL9" s="135">
        <v>3.0000000000000001E-3</v>
      </c>
      <c r="BM9" s="198">
        <v>1261.3</v>
      </c>
      <c r="BN9" s="257">
        <v>18045</v>
      </c>
      <c r="BO9" s="186">
        <v>16.3</v>
      </c>
      <c r="BP9" s="198">
        <v>294133.5</v>
      </c>
      <c r="BQ9" s="213">
        <v>2901878.6431999998</v>
      </c>
      <c r="BR9" s="214">
        <v>6.9019385297447453</v>
      </c>
      <c r="BS9" s="215">
        <v>1.0002599999999999</v>
      </c>
      <c r="BT9" s="216"/>
    </row>
    <row r="10" spans="1:72" s="217" customFormat="1" ht="15.6" x14ac:dyDescent="0.3">
      <c r="A10" s="193">
        <v>2</v>
      </c>
      <c r="B10" s="194" t="s">
        <v>197</v>
      </c>
      <c r="C10" s="195">
        <v>69909</v>
      </c>
      <c r="D10" s="146">
        <v>3345</v>
      </c>
      <c r="E10" s="197">
        <v>13.496</v>
      </c>
      <c r="F10" s="198">
        <v>45144.1</v>
      </c>
      <c r="G10" s="129">
        <v>7400</v>
      </c>
      <c r="H10" s="135">
        <v>6.9729999999999999</v>
      </c>
      <c r="I10" s="129">
        <v>155</v>
      </c>
      <c r="J10" s="197">
        <v>13.496</v>
      </c>
      <c r="K10" s="141">
        <v>241579.041</v>
      </c>
      <c r="L10" s="199">
        <v>0.16</v>
      </c>
      <c r="M10" s="129">
        <v>5</v>
      </c>
      <c r="N10" s="197">
        <v>192.39599999999999</v>
      </c>
      <c r="O10" s="200">
        <v>961.9799999999999</v>
      </c>
      <c r="P10" s="201">
        <v>3550</v>
      </c>
      <c r="Q10" s="202">
        <v>0.76900000000000002</v>
      </c>
      <c r="R10" s="202">
        <v>2.7410000000000001</v>
      </c>
      <c r="S10" s="200">
        <v>15421.150000000001</v>
      </c>
      <c r="T10" s="198">
        <v>117318.6</v>
      </c>
      <c r="U10" s="203">
        <v>121.5</v>
      </c>
      <c r="V10" s="135">
        <v>199.86199999999999</v>
      </c>
      <c r="W10" s="198">
        <v>24283.200000000001</v>
      </c>
      <c r="X10" s="129">
        <v>670</v>
      </c>
      <c r="Y10" s="135">
        <v>27.488</v>
      </c>
      <c r="Z10" s="198">
        <v>18417</v>
      </c>
      <c r="AA10" s="135">
        <v>0.55700000000000005</v>
      </c>
      <c r="AB10" s="204"/>
      <c r="AC10" s="218"/>
      <c r="AD10" s="198">
        <v>38939.300000000003</v>
      </c>
      <c r="AE10" s="129">
        <v>570</v>
      </c>
      <c r="AF10" s="135">
        <v>0.32200000000000001</v>
      </c>
      <c r="AG10" s="198">
        <v>183.5</v>
      </c>
      <c r="AH10" s="135">
        <v>1.0980000000000001</v>
      </c>
      <c r="AI10" s="198">
        <v>76760.100000000006</v>
      </c>
      <c r="AJ10" s="139">
        <v>1.5800000000000002E-2</v>
      </c>
      <c r="AK10" s="135"/>
      <c r="AL10" s="198">
        <v>1104.5999999999999</v>
      </c>
      <c r="AM10" s="129">
        <v>2270</v>
      </c>
      <c r="AN10" s="129"/>
      <c r="AO10" s="127">
        <v>29.132999999999999</v>
      </c>
      <c r="AP10" s="138">
        <v>0.1</v>
      </c>
      <c r="AQ10" s="198">
        <v>66131.91</v>
      </c>
      <c r="AR10" s="209">
        <v>3.15E-3</v>
      </c>
      <c r="AS10" s="198">
        <v>220.2</v>
      </c>
      <c r="AT10" s="209">
        <v>7.6E-3</v>
      </c>
      <c r="AU10" s="198">
        <v>531.29999999999995</v>
      </c>
      <c r="AV10" s="209">
        <v>2.8E-3</v>
      </c>
      <c r="AW10" s="198">
        <v>195.7</v>
      </c>
      <c r="AX10" s="129">
        <v>57</v>
      </c>
      <c r="AY10" s="141">
        <v>1</v>
      </c>
      <c r="AZ10" s="198">
        <v>57</v>
      </c>
      <c r="BA10" s="210">
        <v>2E-3</v>
      </c>
      <c r="BB10" s="198">
        <v>139.80000000000001</v>
      </c>
      <c r="BC10" s="139">
        <v>5.1700000000000003E-2</v>
      </c>
      <c r="BD10" s="198">
        <v>3614.3</v>
      </c>
      <c r="BE10" s="139">
        <v>1.5E-3</v>
      </c>
      <c r="BF10" s="211">
        <v>104.9</v>
      </c>
      <c r="BG10" s="129">
        <v>14</v>
      </c>
      <c r="BH10" s="135">
        <v>428.774</v>
      </c>
      <c r="BI10" s="198">
        <v>6002.8360000000002</v>
      </c>
      <c r="BJ10" s="135">
        <v>4468.7340000000004</v>
      </c>
      <c r="BK10" s="212">
        <v>4468.7340000000004</v>
      </c>
      <c r="BL10" s="135">
        <v>3.0000000000000001E-3</v>
      </c>
      <c r="BM10" s="198">
        <v>209.7</v>
      </c>
      <c r="BN10" s="257">
        <v>2452.6</v>
      </c>
      <c r="BO10" s="186">
        <v>2.7</v>
      </c>
      <c r="BP10" s="198">
        <v>6622</v>
      </c>
      <c r="BQ10" s="213">
        <v>410448.78000000009</v>
      </c>
      <c r="BR10" s="214">
        <v>5.8711865425052583</v>
      </c>
      <c r="BS10" s="215">
        <v>0.85087999999999997</v>
      </c>
      <c r="BT10" s="216"/>
    </row>
    <row r="11" spans="1:72" s="217" customFormat="1" ht="15.6" x14ac:dyDescent="0.3">
      <c r="A11" s="193">
        <v>3</v>
      </c>
      <c r="B11" s="194" t="s">
        <v>169</v>
      </c>
      <c r="C11" s="195">
        <v>50493</v>
      </c>
      <c r="D11" s="146">
        <v>2021</v>
      </c>
      <c r="E11" s="197">
        <v>13.496</v>
      </c>
      <c r="F11" s="198">
        <v>27275.4</v>
      </c>
      <c r="G11" s="129">
        <v>5345</v>
      </c>
      <c r="H11" s="135">
        <v>6.9729999999999999</v>
      </c>
      <c r="I11" s="129">
        <v>170</v>
      </c>
      <c r="J11" s="197">
        <v>13.496</v>
      </c>
      <c r="K11" s="141">
        <v>209208.61600000001</v>
      </c>
      <c r="L11" s="199">
        <v>0.16</v>
      </c>
      <c r="M11" s="129">
        <v>10</v>
      </c>
      <c r="N11" s="197">
        <v>192.39599999999999</v>
      </c>
      <c r="O11" s="200">
        <v>1923.9599999999998</v>
      </c>
      <c r="P11" s="201">
        <v>2710</v>
      </c>
      <c r="Q11" s="202">
        <v>0.76900000000000002</v>
      </c>
      <c r="R11" s="202">
        <v>2.7410000000000001</v>
      </c>
      <c r="S11" s="200">
        <v>11538.415000000001</v>
      </c>
      <c r="T11" s="198">
        <v>92831.2</v>
      </c>
      <c r="U11" s="203">
        <v>176.75</v>
      </c>
      <c r="V11" s="135">
        <v>199.86199999999999</v>
      </c>
      <c r="W11" s="198">
        <v>35325.599999999999</v>
      </c>
      <c r="X11" s="129">
        <v>726</v>
      </c>
      <c r="Y11" s="135">
        <v>27.488</v>
      </c>
      <c r="Z11" s="198">
        <v>19956.3</v>
      </c>
      <c r="AA11" s="135">
        <v>0.55700000000000005</v>
      </c>
      <c r="AB11" s="204"/>
      <c r="AC11" s="218"/>
      <c r="AD11" s="198">
        <v>28124.6</v>
      </c>
      <c r="AE11" s="129">
        <v>835</v>
      </c>
      <c r="AF11" s="135">
        <v>0.32200000000000001</v>
      </c>
      <c r="AG11" s="198">
        <v>268.89999999999998</v>
      </c>
      <c r="AH11" s="135">
        <v>1.0980000000000001</v>
      </c>
      <c r="AI11" s="198">
        <v>55441.3</v>
      </c>
      <c r="AJ11" s="139">
        <v>1.5800000000000002E-2</v>
      </c>
      <c r="AK11" s="135">
        <v>0.124</v>
      </c>
      <c r="AL11" s="198">
        <v>7058.9</v>
      </c>
      <c r="AM11" s="129">
        <v>650</v>
      </c>
      <c r="AN11" s="129">
        <v>500</v>
      </c>
      <c r="AO11" s="127">
        <v>29.132999999999999</v>
      </c>
      <c r="AP11" s="138">
        <v>0.1</v>
      </c>
      <c r="AQ11" s="198">
        <v>34959.599999999999</v>
      </c>
      <c r="AR11" s="209">
        <v>3.15E-3</v>
      </c>
      <c r="AS11" s="198">
        <v>159.1</v>
      </c>
      <c r="AT11" s="209">
        <v>7.6E-3</v>
      </c>
      <c r="AU11" s="198">
        <v>383.7</v>
      </c>
      <c r="AV11" s="209">
        <v>2.8E-3</v>
      </c>
      <c r="AW11" s="198">
        <v>141.4</v>
      </c>
      <c r="AX11" s="129">
        <v>66</v>
      </c>
      <c r="AY11" s="141">
        <v>1</v>
      </c>
      <c r="AZ11" s="198">
        <v>66</v>
      </c>
      <c r="BA11" s="210">
        <v>2E-3</v>
      </c>
      <c r="BB11" s="198">
        <v>101</v>
      </c>
      <c r="BC11" s="139">
        <v>5.1700000000000003E-2</v>
      </c>
      <c r="BD11" s="198">
        <v>2610.5</v>
      </c>
      <c r="BE11" s="139">
        <v>1.5E-3</v>
      </c>
      <c r="BF11" s="211">
        <v>75.7</v>
      </c>
      <c r="BG11" s="129">
        <v>10</v>
      </c>
      <c r="BH11" s="135">
        <v>451.34100000000001</v>
      </c>
      <c r="BI11" s="198">
        <v>4513.41</v>
      </c>
      <c r="BJ11" s="135">
        <v>4468.7340000000004</v>
      </c>
      <c r="BK11" s="212">
        <v>4468.7340000000004</v>
      </c>
      <c r="BL11" s="135">
        <v>3.0000000000000001E-3</v>
      </c>
      <c r="BM11" s="198">
        <v>151.5</v>
      </c>
      <c r="BN11" s="257">
        <v>1428.4</v>
      </c>
      <c r="BO11" s="186">
        <v>5.4</v>
      </c>
      <c r="BP11" s="198">
        <v>7713.4</v>
      </c>
      <c r="BQ11" s="213">
        <v>321626.24400000001</v>
      </c>
      <c r="BR11" s="214">
        <v>6.3697194462598778</v>
      </c>
      <c r="BS11" s="215">
        <v>0.92312000000000005</v>
      </c>
      <c r="BT11" s="216"/>
    </row>
    <row r="12" spans="1:72" s="217" customFormat="1" ht="15.6" x14ac:dyDescent="0.3">
      <c r="A12" s="193">
        <v>4</v>
      </c>
      <c r="B12" s="194" t="s">
        <v>170</v>
      </c>
      <c r="C12" s="195">
        <v>16368</v>
      </c>
      <c r="D12" s="146">
        <v>817</v>
      </c>
      <c r="E12" s="197">
        <v>13.496</v>
      </c>
      <c r="F12" s="198">
        <v>11026.2</v>
      </c>
      <c r="G12" s="129">
        <v>1859</v>
      </c>
      <c r="H12" s="135">
        <v>6.9729999999999999</v>
      </c>
      <c r="I12" s="129">
        <v>115</v>
      </c>
      <c r="J12" s="197">
        <v>13.496</v>
      </c>
      <c r="K12" s="141">
        <v>57995.065000000002</v>
      </c>
      <c r="L12" s="199">
        <v>0.16</v>
      </c>
      <c r="M12" s="129">
        <v>1</v>
      </c>
      <c r="N12" s="197">
        <v>192.39599999999999</v>
      </c>
      <c r="O12" s="200">
        <v>192.39599999999999</v>
      </c>
      <c r="P12" s="201">
        <v>707</v>
      </c>
      <c r="Q12" s="202">
        <v>0.76900000000000002</v>
      </c>
      <c r="R12" s="202">
        <v>2.7410000000000001</v>
      </c>
      <c r="S12" s="200">
        <v>3367.4580000000005</v>
      </c>
      <c r="T12" s="198">
        <v>29676.3</v>
      </c>
      <c r="U12" s="203">
        <v>33</v>
      </c>
      <c r="V12" s="135">
        <v>199.86199999999999</v>
      </c>
      <c r="W12" s="198">
        <v>6595.4</v>
      </c>
      <c r="X12" s="129">
        <v>498</v>
      </c>
      <c r="Y12" s="135">
        <v>27.488</v>
      </c>
      <c r="Z12" s="198">
        <v>13689</v>
      </c>
      <c r="AA12" s="135">
        <v>0.55700000000000005</v>
      </c>
      <c r="AB12" s="204"/>
      <c r="AC12" s="218"/>
      <c r="AD12" s="198">
        <v>9117</v>
      </c>
      <c r="AE12" s="129">
        <v>550</v>
      </c>
      <c r="AF12" s="135">
        <v>0.32200000000000001</v>
      </c>
      <c r="AG12" s="198">
        <v>177.1</v>
      </c>
      <c r="AH12" s="135">
        <v>1.0980000000000001</v>
      </c>
      <c r="AI12" s="198">
        <v>17972.099999999999</v>
      </c>
      <c r="AJ12" s="139">
        <v>1.5800000000000002E-2</v>
      </c>
      <c r="AK12" s="219"/>
      <c r="AL12" s="198">
        <v>258.60000000000002</v>
      </c>
      <c r="AM12" s="129">
        <v>0</v>
      </c>
      <c r="AN12" s="129">
        <v>500</v>
      </c>
      <c r="AO12" s="127">
        <v>29.132999999999999</v>
      </c>
      <c r="AP12" s="138">
        <v>0.1</v>
      </c>
      <c r="AQ12" s="198">
        <v>16023.15</v>
      </c>
      <c r="AR12" s="209">
        <v>3.15E-3</v>
      </c>
      <c r="AS12" s="198">
        <v>51.6</v>
      </c>
      <c r="AT12" s="209">
        <v>7.6E-3</v>
      </c>
      <c r="AU12" s="198">
        <v>124.4</v>
      </c>
      <c r="AV12" s="209">
        <v>2.8E-3</v>
      </c>
      <c r="AW12" s="198">
        <v>45.8</v>
      </c>
      <c r="AX12" s="129">
        <v>26</v>
      </c>
      <c r="AY12" s="141">
        <v>1</v>
      </c>
      <c r="AZ12" s="198">
        <v>26</v>
      </c>
      <c r="BA12" s="210">
        <v>2E-3</v>
      </c>
      <c r="BB12" s="198">
        <v>32.700000000000003</v>
      </c>
      <c r="BC12" s="139">
        <v>5.1700000000000003E-2</v>
      </c>
      <c r="BD12" s="198">
        <v>846.2</v>
      </c>
      <c r="BE12" s="139">
        <v>1.5E-3</v>
      </c>
      <c r="BF12" s="211">
        <v>24.6</v>
      </c>
      <c r="BG12" s="129">
        <v>5</v>
      </c>
      <c r="BH12" s="135">
        <v>566.32399999999996</v>
      </c>
      <c r="BI12" s="198">
        <v>2831.62</v>
      </c>
      <c r="BJ12" s="135">
        <v>3384.9879999999998</v>
      </c>
      <c r="BK12" s="212">
        <v>3384.9879999999998</v>
      </c>
      <c r="BL12" s="135">
        <v>3.0000000000000001E-3</v>
      </c>
      <c r="BM12" s="198">
        <v>49.1</v>
      </c>
      <c r="BN12" s="257"/>
      <c r="BO12" s="186"/>
      <c r="BP12" s="198">
        <v>0</v>
      </c>
      <c r="BQ12" s="213">
        <v>111951.85800000001</v>
      </c>
      <c r="BR12" s="214">
        <v>6.8396785190615841</v>
      </c>
      <c r="BS12" s="215">
        <v>0.99123000000000006</v>
      </c>
      <c r="BT12" s="216"/>
    </row>
    <row r="13" spans="1:72" s="217" customFormat="1" ht="15.6" x14ac:dyDescent="0.3">
      <c r="A13" s="193">
        <v>5</v>
      </c>
      <c r="B13" s="194" t="s">
        <v>198</v>
      </c>
      <c r="C13" s="195">
        <v>12759</v>
      </c>
      <c r="D13" s="146">
        <v>700</v>
      </c>
      <c r="E13" s="197">
        <v>13.496</v>
      </c>
      <c r="F13" s="198">
        <v>9447.2000000000007</v>
      </c>
      <c r="G13" s="129">
        <v>1530</v>
      </c>
      <c r="H13" s="135">
        <v>6.9729999999999999</v>
      </c>
      <c r="I13" s="129"/>
      <c r="J13" s="197">
        <v>13.496</v>
      </c>
      <c r="K13" s="141">
        <v>48418.472000000002</v>
      </c>
      <c r="L13" s="199">
        <v>0.16</v>
      </c>
      <c r="M13" s="129"/>
      <c r="N13" s="197">
        <v>192.39599999999999</v>
      </c>
      <c r="O13" s="200">
        <v>0</v>
      </c>
      <c r="P13" s="201">
        <v>350</v>
      </c>
      <c r="Q13" s="202">
        <v>0.76900000000000002</v>
      </c>
      <c r="R13" s="202">
        <v>2.7410000000000001</v>
      </c>
      <c r="S13" s="200">
        <v>2135.92</v>
      </c>
      <c r="T13" s="198">
        <v>22258.6</v>
      </c>
      <c r="U13" s="203">
        <v>37.5</v>
      </c>
      <c r="V13" s="135">
        <v>199.86199999999999</v>
      </c>
      <c r="W13" s="198">
        <v>7494.8</v>
      </c>
      <c r="X13" s="129">
        <v>440</v>
      </c>
      <c r="Y13" s="135">
        <v>27.488</v>
      </c>
      <c r="Z13" s="198">
        <v>12094.7</v>
      </c>
      <c r="AA13" s="135">
        <v>0.55700000000000005</v>
      </c>
      <c r="AB13" s="204"/>
      <c r="AC13" s="218"/>
      <c r="AD13" s="198">
        <v>7106.8</v>
      </c>
      <c r="AE13" s="129">
        <v>300</v>
      </c>
      <c r="AF13" s="135">
        <v>0.32200000000000001</v>
      </c>
      <c r="AG13" s="198">
        <v>96.6</v>
      </c>
      <c r="AH13" s="135">
        <v>1.0980000000000001</v>
      </c>
      <c r="AI13" s="198">
        <v>14009.4</v>
      </c>
      <c r="AJ13" s="139">
        <v>1.5800000000000002E-2</v>
      </c>
      <c r="AK13" s="135">
        <v>1.2969999999999999</v>
      </c>
      <c r="AL13" s="198">
        <v>16750</v>
      </c>
      <c r="AM13" s="129"/>
      <c r="AN13" s="129"/>
      <c r="AO13" s="127">
        <v>29.132999999999999</v>
      </c>
      <c r="AP13" s="138">
        <v>0.1</v>
      </c>
      <c r="AQ13" s="198">
        <v>0</v>
      </c>
      <c r="AR13" s="209">
        <v>3.15E-3</v>
      </c>
      <c r="AS13" s="198">
        <v>40.200000000000003</v>
      </c>
      <c r="AT13" s="209">
        <v>7.6E-3</v>
      </c>
      <c r="AU13" s="198">
        <v>97</v>
      </c>
      <c r="AV13" s="209">
        <v>2.8E-3</v>
      </c>
      <c r="AW13" s="198">
        <v>35.700000000000003</v>
      </c>
      <c r="AX13" s="129">
        <v>25</v>
      </c>
      <c r="AY13" s="141">
        <v>1</v>
      </c>
      <c r="AZ13" s="198">
        <v>25</v>
      </c>
      <c r="BA13" s="210">
        <v>2E-3</v>
      </c>
      <c r="BB13" s="198">
        <v>25.5</v>
      </c>
      <c r="BC13" s="139">
        <v>5.1700000000000003E-2</v>
      </c>
      <c r="BD13" s="198">
        <v>659.6</v>
      </c>
      <c r="BE13" s="139">
        <v>1.5E-3</v>
      </c>
      <c r="BF13" s="211">
        <v>19.100000000000001</v>
      </c>
      <c r="BG13" s="129">
        <v>5</v>
      </c>
      <c r="BH13" s="135">
        <v>566.32399999999996</v>
      </c>
      <c r="BI13" s="198">
        <v>2831.62</v>
      </c>
      <c r="BJ13" s="135">
        <v>3384.9879999999998</v>
      </c>
      <c r="BK13" s="212">
        <v>3384.9879999999998</v>
      </c>
      <c r="BL13" s="135">
        <v>3.0000000000000001E-3</v>
      </c>
      <c r="BM13" s="198">
        <v>38.299999999999997</v>
      </c>
      <c r="BN13" s="257"/>
      <c r="BO13" s="186"/>
      <c r="BP13" s="198">
        <v>0</v>
      </c>
      <c r="BQ13" s="213">
        <v>96415.108000000007</v>
      </c>
      <c r="BR13" s="214">
        <v>7.5566351594952588</v>
      </c>
      <c r="BS13" s="215">
        <v>1.09514</v>
      </c>
      <c r="BT13" s="216"/>
    </row>
    <row r="14" spans="1:72" s="217" customFormat="1" ht="15.6" x14ac:dyDescent="0.3">
      <c r="A14" s="193">
        <v>6</v>
      </c>
      <c r="B14" s="194" t="s">
        <v>171</v>
      </c>
      <c r="C14" s="195">
        <v>18973</v>
      </c>
      <c r="D14" s="146">
        <v>538</v>
      </c>
      <c r="E14" s="197">
        <v>13.496</v>
      </c>
      <c r="F14" s="198">
        <v>7260.8</v>
      </c>
      <c r="G14" s="129">
        <v>1799</v>
      </c>
      <c r="H14" s="135">
        <v>9.64</v>
      </c>
      <c r="I14" s="129">
        <v>49</v>
      </c>
      <c r="J14" s="197">
        <v>13.496</v>
      </c>
      <c r="K14" s="141">
        <v>86989.286999999997</v>
      </c>
      <c r="L14" s="199">
        <v>0.14000000000000001</v>
      </c>
      <c r="M14" s="129">
        <v>6</v>
      </c>
      <c r="N14" s="197">
        <v>192.39599999999999</v>
      </c>
      <c r="O14" s="200">
        <v>1154.376</v>
      </c>
      <c r="P14" s="201">
        <v>750</v>
      </c>
      <c r="Q14" s="202">
        <v>0.76900000000000002</v>
      </c>
      <c r="R14" s="202">
        <v>2.7410000000000001</v>
      </c>
      <c r="S14" s="200">
        <v>3439.181</v>
      </c>
      <c r="T14" s="198">
        <v>37296.199999999997</v>
      </c>
      <c r="U14" s="203">
        <v>105</v>
      </c>
      <c r="V14" s="135">
        <v>199.86199999999999</v>
      </c>
      <c r="W14" s="198">
        <v>20985.5</v>
      </c>
      <c r="X14" s="129">
        <v>140</v>
      </c>
      <c r="Y14" s="135">
        <v>27.488</v>
      </c>
      <c r="Z14" s="198">
        <v>3848.3</v>
      </c>
      <c r="AA14" s="135">
        <v>0.86899999999999999</v>
      </c>
      <c r="AB14" s="204">
        <v>10955</v>
      </c>
      <c r="AC14" s="218">
        <v>0.25</v>
      </c>
      <c r="AD14" s="198">
        <v>18541.599999999999</v>
      </c>
      <c r="AE14" s="129">
        <v>530</v>
      </c>
      <c r="AF14" s="135">
        <v>0.32200000000000001</v>
      </c>
      <c r="AG14" s="198">
        <v>170.7</v>
      </c>
      <c r="AH14" s="135">
        <v>1.538</v>
      </c>
      <c r="AI14" s="198">
        <v>29180.5</v>
      </c>
      <c r="AJ14" s="139">
        <v>4.7999999999999996E-3</v>
      </c>
      <c r="AK14" s="135"/>
      <c r="AL14" s="198">
        <v>91.1</v>
      </c>
      <c r="AM14" s="129">
        <v>237</v>
      </c>
      <c r="AN14" s="129"/>
      <c r="AO14" s="127">
        <v>23.927</v>
      </c>
      <c r="AP14" s="138">
        <v>0.1</v>
      </c>
      <c r="AQ14" s="198">
        <v>5670.6989999999996</v>
      </c>
      <c r="AR14" s="209">
        <v>1.65E-3</v>
      </c>
      <c r="AS14" s="198">
        <v>31.3</v>
      </c>
      <c r="AT14" s="209">
        <v>7.6E-3</v>
      </c>
      <c r="AU14" s="198">
        <v>144.19999999999999</v>
      </c>
      <c r="AV14" s="209">
        <v>2.639E-2</v>
      </c>
      <c r="AW14" s="198">
        <v>500.7</v>
      </c>
      <c r="AX14" s="129">
        <v>64</v>
      </c>
      <c r="AY14" s="141">
        <v>1</v>
      </c>
      <c r="AZ14" s="198">
        <v>64</v>
      </c>
      <c r="BA14" s="210">
        <v>2E-3</v>
      </c>
      <c r="BB14" s="198">
        <v>37.9</v>
      </c>
      <c r="BC14" s="139">
        <v>6.2799999999999995E-2</v>
      </c>
      <c r="BD14" s="198">
        <v>1191.5</v>
      </c>
      <c r="BE14" s="139">
        <v>2.7000000000000001E-3</v>
      </c>
      <c r="BF14" s="211">
        <v>51.2</v>
      </c>
      <c r="BG14" s="129">
        <v>5</v>
      </c>
      <c r="BH14" s="135">
        <v>566.32399999999996</v>
      </c>
      <c r="BI14" s="198">
        <v>2831.62</v>
      </c>
      <c r="BJ14" s="135">
        <v>3384.9879999999998</v>
      </c>
      <c r="BK14" s="212">
        <v>3384.9879999999998</v>
      </c>
      <c r="BL14" s="135">
        <v>2E-3</v>
      </c>
      <c r="BM14" s="198">
        <v>37.9</v>
      </c>
      <c r="BN14" s="257">
        <v>293.2</v>
      </c>
      <c r="BO14" s="186">
        <v>8.6999999999999993</v>
      </c>
      <c r="BP14" s="198">
        <v>2550.8000000000002</v>
      </c>
      <c r="BQ14" s="213">
        <v>133871.50699999995</v>
      </c>
      <c r="BR14" s="214">
        <v>7.0558955884678198</v>
      </c>
      <c r="BS14" s="215">
        <v>1.02257</v>
      </c>
      <c r="BT14" s="216"/>
    </row>
    <row r="15" spans="1:72" s="217" customFormat="1" ht="15.6" x14ac:dyDescent="0.3">
      <c r="A15" s="193">
        <v>7</v>
      </c>
      <c r="B15" s="194" t="s">
        <v>172</v>
      </c>
      <c r="C15" s="195">
        <v>62883</v>
      </c>
      <c r="D15" s="146">
        <v>968</v>
      </c>
      <c r="E15" s="197">
        <v>13.496</v>
      </c>
      <c r="F15" s="198">
        <v>13064.1</v>
      </c>
      <c r="G15" s="129">
        <v>6282</v>
      </c>
      <c r="H15" s="135">
        <v>9.64</v>
      </c>
      <c r="I15" s="129">
        <v>1629</v>
      </c>
      <c r="J15" s="197">
        <v>13.496</v>
      </c>
      <c r="K15" s="141">
        <v>392969.61800000002</v>
      </c>
      <c r="L15" s="199">
        <v>0.14000000000000001</v>
      </c>
      <c r="M15" s="129">
        <v>16</v>
      </c>
      <c r="N15" s="197">
        <v>192.39599999999999</v>
      </c>
      <c r="O15" s="200">
        <v>3078.3359999999998</v>
      </c>
      <c r="P15" s="201">
        <v>1650</v>
      </c>
      <c r="Q15" s="202">
        <v>0.76900000000000002</v>
      </c>
      <c r="R15" s="202">
        <v>2.7410000000000001</v>
      </c>
      <c r="S15" s="200">
        <v>9353.5080000000016</v>
      </c>
      <c r="T15" s="198">
        <v>161547.1</v>
      </c>
      <c r="U15" s="203">
        <v>18.5</v>
      </c>
      <c r="V15" s="135">
        <v>199.86199999999999</v>
      </c>
      <c r="W15" s="198">
        <v>3697.4</v>
      </c>
      <c r="X15" s="129">
        <v>1060</v>
      </c>
      <c r="Y15" s="135">
        <v>27.488</v>
      </c>
      <c r="Z15" s="198">
        <v>29137.3</v>
      </c>
      <c r="AA15" s="135">
        <v>0.60099999999999998</v>
      </c>
      <c r="AB15" s="204"/>
      <c r="AC15" s="218"/>
      <c r="AD15" s="198">
        <v>37792.699999999997</v>
      </c>
      <c r="AE15" s="129">
        <v>1456</v>
      </c>
      <c r="AF15" s="135">
        <v>0.32200000000000001</v>
      </c>
      <c r="AG15" s="198">
        <v>468.8</v>
      </c>
      <c r="AH15" s="135">
        <v>1.538</v>
      </c>
      <c r="AI15" s="198">
        <v>96714.1</v>
      </c>
      <c r="AJ15" s="139">
        <v>4.7999999999999996E-3</v>
      </c>
      <c r="AK15" s="135">
        <v>0.24099999999999999</v>
      </c>
      <c r="AL15" s="198">
        <v>15456.6</v>
      </c>
      <c r="AM15" s="129">
        <v>364</v>
      </c>
      <c r="AN15" s="129">
        <v>425</v>
      </c>
      <c r="AO15" s="127">
        <v>23.927</v>
      </c>
      <c r="AP15" s="138">
        <v>0.1</v>
      </c>
      <c r="AQ15" s="198">
        <v>19895.300499999998</v>
      </c>
      <c r="AR15" s="209">
        <v>1.65E-3</v>
      </c>
      <c r="AS15" s="198">
        <v>103.8</v>
      </c>
      <c r="AT15" s="209">
        <v>7.6E-3</v>
      </c>
      <c r="AU15" s="198">
        <v>477.9</v>
      </c>
      <c r="AV15" s="209">
        <v>2.639E-2</v>
      </c>
      <c r="AW15" s="198">
        <v>1659.5</v>
      </c>
      <c r="AX15" s="129">
        <v>87</v>
      </c>
      <c r="AY15" s="141">
        <v>1</v>
      </c>
      <c r="AZ15" s="198">
        <v>87</v>
      </c>
      <c r="BA15" s="210">
        <v>2E-3</v>
      </c>
      <c r="BB15" s="198">
        <v>125.8</v>
      </c>
      <c r="BC15" s="139">
        <v>6.2799999999999995E-2</v>
      </c>
      <c r="BD15" s="198">
        <v>3949.1</v>
      </c>
      <c r="BE15" s="139">
        <v>2.7000000000000001E-3</v>
      </c>
      <c r="BF15" s="211">
        <v>169.8</v>
      </c>
      <c r="BG15" s="129">
        <v>13</v>
      </c>
      <c r="BH15" s="135">
        <v>451.34100000000001</v>
      </c>
      <c r="BI15" s="198">
        <v>5867.433</v>
      </c>
      <c r="BJ15" s="135">
        <v>3384.9879999999998</v>
      </c>
      <c r="BK15" s="212">
        <v>3384.9879999999998</v>
      </c>
      <c r="BL15" s="135">
        <v>2E-3</v>
      </c>
      <c r="BM15" s="198">
        <v>125.8</v>
      </c>
      <c r="BN15" s="257"/>
      <c r="BO15" s="186"/>
      <c r="BP15" s="198">
        <v>0</v>
      </c>
      <c r="BQ15" s="213">
        <v>393724.52149999997</v>
      </c>
      <c r="BR15" s="214">
        <v>6.2612235659876276</v>
      </c>
      <c r="BS15" s="215">
        <v>0.90739999999999998</v>
      </c>
      <c r="BT15" s="216"/>
    </row>
    <row r="16" spans="1:72" s="217" customFormat="1" ht="15.6" x14ac:dyDescent="0.3">
      <c r="A16" s="193">
        <v>8</v>
      </c>
      <c r="B16" s="194" t="s">
        <v>173</v>
      </c>
      <c r="C16" s="195">
        <v>19727</v>
      </c>
      <c r="D16" s="146">
        <v>682</v>
      </c>
      <c r="E16" s="197">
        <v>13.496</v>
      </c>
      <c r="F16" s="198">
        <v>9204.2999999999993</v>
      </c>
      <c r="G16" s="129">
        <v>1708</v>
      </c>
      <c r="H16" s="135">
        <v>9.64</v>
      </c>
      <c r="I16" s="129">
        <v>58</v>
      </c>
      <c r="J16" s="197">
        <v>13.496</v>
      </c>
      <c r="K16" s="141">
        <v>92798.543000000005</v>
      </c>
      <c r="L16" s="199">
        <v>0.14000000000000001</v>
      </c>
      <c r="M16" s="129">
        <v>19</v>
      </c>
      <c r="N16" s="197">
        <v>192.39599999999999</v>
      </c>
      <c r="O16" s="200">
        <v>3655.5239999999999</v>
      </c>
      <c r="P16" s="201">
        <v>720</v>
      </c>
      <c r="Q16" s="202">
        <v>0.76900000000000002</v>
      </c>
      <c r="R16" s="202">
        <v>2.7410000000000001</v>
      </c>
      <c r="S16" s="200">
        <v>3286.9719999999998</v>
      </c>
      <c r="T16" s="198">
        <v>39596.9</v>
      </c>
      <c r="U16" s="203">
        <v>84.45</v>
      </c>
      <c r="V16" s="135">
        <v>199.86199999999999</v>
      </c>
      <c r="W16" s="198">
        <v>16878.3</v>
      </c>
      <c r="X16" s="129">
        <v>230</v>
      </c>
      <c r="Y16" s="135">
        <v>27.488</v>
      </c>
      <c r="Z16" s="198">
        <v>6322.2</v>
      </c>
      <c r="AA16" s="135">
        <v>0.86899999999999999</v>
      </c>
      <c r="AB16" s="204"/>
      <c r="AC16" s="218"/>
      <c r="AD16" s="198">
        <v>17142.8</v>
      </c>
      <c r="AE16" s="129">
        <v>625</v>
      </c>
      <c r="AF16" s="135">
        <v>0.32200000000000001</v>
      </c>
      <c r="AG16" s="198">
        <v>201.3</v>
      </c>
      <c r="AH16" s="135">
        <v>1.538</v>
      </c>
      <c r="AI16" s="198">
        <v>30340.1</v>
      </c>
      <c r="AJ16" s="139">
        <v>4.7999999999999996E-3</v>
      </c>
      <c r="AK16" s="135"/>
      <c r="AL16" s="198">
        <v>94.7</v>
      </c>
      <c r="AM16" s="129">
        <v>140</v>
      </c>
      <c r="AN16" s="129"/>
      <c r="AO16" s="127">
        <v>23.927</v>
      </c>
      <c r="AP16" s="138">
        <v>0.1</v>
      </c>
      <c r="AQ16" s="198">
        <v>3349.7799999999997</v>
      </c>
      <c r="AR16" s="209">
        <v>1.65E-3</v>
      </c>
      <c r="AS16" s="198">
        <v>32.5</v>
      </c>
      <c r="AT16" s="209">
        <v>7.6E-3</v>
      </c>
      <c r="AU16" s="198">
        <v>149.9</v>
      </c>
      <c r="AV16" s="209">
        <v>2.639E-2</v>
      </c>
      <c r="AW16" s="198">
        <v>520.6</v>
      </c>
      <c r="AX16" s="129">
        <v>58</v>
      </c>
      <c r="AY16" s="141">
        <v>1</v>
      </c>
      <c r="AZ16" s="198">
        <v>58</v>
      </c>
      <c r="BA16" s="210">
        <v>2E-3</v>
      </c>
      <c r="BB16" s="198">
        <v>39.5</v>
      </c>
      <c r="BC16" s="139">
        <v>6.2799999999999995E-2</v>
      </c>
      <c r="BD16" s="198">
        <v>1238.9000000000001</v>
      </c>
      <c r="BE16" s="139">
        <v>2.7000000000000001E-3</v>
      </c>
      <c r="BF16" s="211">
        <v>53.3</v>
      </c>
      <c r="BG16" s="129">
        <v>5</v>
      </c>
      <c r="BH16" s="135">
        <v>566.32399999999996</v>
      </c>
      <c r="BI16" s="198">
        <v>2831.62</v>
      </c>
      <c r="BJ16" s="135">
        <v>3384.9879999999998</v>
      </c>
      <c r="BK16" s="212">
        <v>3384.9879999999998</v>
      </c>
      <c r="BL16" s="135">
        <v>2E-3</v>
      </c>
      <c r="BM16" s="198">
        <v>39.5</v>
      </c>
      <c r="BN16" s="257"/>
      <c r="BO16" s="186"/>
      <c r="BP16" s="198">
        <v>0</v>
      </c>
      <c r="BQ16" s="213">
        <v>131479.18799999999</v>
      </c>
      <c r="BR16" s="214">
        <v>6.6649357733056211</v>
      </c>
      <c r="BS16" s="215">
        <v>0.96591000000000005</v>
      </c>
      <c r="BT16" s="216"/>
    </row>
    <row r="17" spans="1:72" s="217" customFormat="1" ht="15.6" x14ac:dyDescent="0.3">
      <c r="A17" s="193">
        <v>9</v>
      </c>
      <c r="B17" s="194" t="s">
        <v>174</v>
      </c>
      <c r="C17" s="195">
        <v>10249</v>
      </c>
      <c r="D17" s="150">
        <v>260</v>
      </c>
      <c r="E17" s="197">
        <v>13.496</v>
      </c>
      <c r="F17" s="198">
        <v>3509</v>
      </c>
      <c r="G17" s="129">
        <v>879</v>
      </c>
      <c r="H17" s="135">
        <v>9.64</v>
      </c>
      <c r="I17" s="129"/>
      <c r="J17" s="197">
        <v>13.496</v>
      </c>
      <c r="K17" s="141">
        <v>63409.114000000001</v>
      </c>
      <c r="L17" s="199">
        <v>0.14000000000000001</v>
      </c>
      <c r="M17" s="129">
        <v>6</v>
      </c>
      <c r="N17" s="197">
        <v>192.39599999999999</v>
      </c>
      <c r="O17" s="200">
        <v>1154.376</v>
      </c>
      <c r="P17" s="201">
        <v>568</v>
      </c>
      <c r="Q17" s="202">
        <v>0.76900000000000002</v>
      </c>
      <c r="R17" s="202">
        <v>2.7410000000000001</v>
      </c>
      <c r="S17" s="200">
        <v>2232.8389999999999</v>
      </c>
      <c r="T17" s="198">
        <v>21924.3</v>
      </c>
      <c r="U17" s="203">
        <v>25</v>
      </c>
      <c r="V17" s="135">
        <v>199.86199999999999</v>
      </c>
      <c r="W17" s="198">
        <v>4996.6000000000004</v>
      </c>
      <c r="X17" s="129">
        <v>34</v>
      </c>
      <c r="Y17" s="135">
        <v>27.488</v>
      </c>
      <c r="Z17" s="198">
        <v>934.6</v>
      </c>
      <c r="AA17" s="135">
        <v>0.86899999999999999</v>
      </c>
      <c r="AB17" s="204">
        <v>3302</v>
      </c>
      <c r="AC17" s="218">
        <v>0.46899999999999997</v>
      </c>
      <c r="AD17" s="198">
        <v>10067.9</v>
      </c>
      <c r="AE17" s="129">
        <v>360</v>
      </c>
      <c r="AF17" s="135">
        <v>0.32200000000000001</v>
      </c>
      <c r="AG17" s="198">
        <v>115.9</v>
      </c>
      <c r="AH17" s="135">
        <v>1.538</v>
      </c>
      <c r="AI17" s="198">
        <v>15763</v>
      </c>
      <c r="AJ17" s="139">
        <v>4.7999999999999996E-3</v>
      </c>
      <c r="AK17" s="219"/>
      <c r="AL17" s="198">
        <v>49.2</v>
      </c>
      <c r="AM17" s="129"/>
      <c r="AN17" s="129"/>
      <c r="AO17" s="127">
        <v>23.927</v>
      </c>
      <c r="AP17" s="138">
        <v>0.1</v>
      </c>
      <c r="AQ17" s="198">
        <v>0</v>
      </c>
      <c r="AR17" s="209">
        <v>1.65E-3</v>
      </c>
      <c r="AS17" s="198">
        <v>16.899999999999999</v>
      </c>
      <c r="AT17" s="209">
        <v>7.6E-3</v>
      </c>
      <c r="AU17" s="198">
        <v>77.900000000000006</v>
      </c>
      <c r="AV17" s="209">
        <v>2.639E-2</v>
      </c>
      <c r="AW17" s="198">
        <v>270.5</v>
      </c>
      <c r="AX17" s="129">
        <v>39</v>
      </c>
      <c r="AY17" s="141">
        <v>1</v>
      </c>
      <c r="AZ17" s="198">
        <v>39</v>
      </c>
      <c r="BA17" s="210">
        <v>2E-3</v>
      </c>
      <c r="BB17" s="198">
        <v>20.5</v>
      </c>
      <c r="BC17" s="139">
        <v>6.2799999999999995E-2</v>
      </c>
      <c r="BD17" s="198">
        <v>643.6</v>
      </c>
      <c r="BE17" s="139">
        <v>2.7000000000000001E-3</v>
      </c>
      <c r="BF17" s="211">
        <v>27.7</v>
      </c>
      <c r="BG17" s="129">
        <v>5</v>
      </c>
      <c r="BH17" s="135">
        <v>566.32399999999996</v>
      </c>
      <c r="BI17" s="198">
        <v>2831.62</v>
      </c>
      <c r="BJ17" s="135">
        <v>3384.9879999999998</v>
      </c>
      <c r="BK17" s="212">
        <v>3384.9879999999998</v>
      </c>
      <c r="BL17" s="135">
        <v>2E-3</v>
      </c>
      <c r="BM17" s="198">
        <v>20.5</v>
      </c>
      <c r="BN17" s="257">
        <v>315.8</v>
      </c>
      <c r="BO17" s="186">
        <v>8.6999999999999993</v>
      </c>
      <c r="BP17" s="198">
        <v>2747.5</v>
      </c>
      <c r="BQ17" s="213">
        <v>67441.207999999999</v>
      </c>
      <c r="BR17" s="214">
        <v>6.5802720265391743</v>
      </c>
      <c r="BS17" s="215">
        <v>0.95364000000000004</v>
      </c>
      <c r="BT17" s="216"/>
    </row>
    <row r="18" spans="1:72" s="217" customFormat="1" ht="15.6" x14ac:dyDescent="0.3">
      <c r="A18" s="193">
        <v>10</v>
      </c>
      <c r="B18" s="194" t="s">
        <v>175</v>
      </c>
      <c r="C18" s="195">
        <v>16795</v>
      </c>
      <c r="D18" s="150">
        <v>465</v>
      </c>
      <c r="E18" s="197">
        <v>13.496</v>
      </c>
      <c r="F18" s="198">
        <v>6275.6</v>
      </c>
      <c r="G18" s="129">
        <v>1606</v>
      </c>
      <c r="H18" s="135">
        <v>9.64</v>
      </c>
      <c r="I18" s="129">
        <v>232</v>
      </c>
      <c r="J18" s="197">
        <v>13.496</v>
      </c>
      <c r="K18" s="141">
        <v>85052.482999999993</v>
      </c>
      <c r="L18" s="199">
        <v>0.14000000000000001</v>
      </c>
      <c r="M18" s="129">
        <v>10</v>
      </c>
      <c r="N18" s="197">
        <v>192.39599999999999</v>
      </c>
      <c r="O18" s="200">
        <v>1923.9599999999998</v>
      </c>
      <c r="P18" s="201">
        <v>487</v>
      </c>
      <c r="Q18" s="202">
        <v>0.76900000000000002</v>
      </c>
      <c r="R18" s="202">
        <v>2.7410000000000001</v>
      </c>
      <c r="S18" s="200">
        <v>2569.8810000000003</v>
      </c>
      <c r="T18" s="198">
        <v>37619.9</v>
      </c>
      <c r="U18" s="203">
        <v>67</v>
      </c>
      <c r="V18" s="135">
        <v>199.86199999999999</v>
      </c>
      <c r="W18" s="198">
        <v>13390.8</v>
      </c>
      <c r="X18" s="129">
        <v>387</v>
      </c>
      <c r="Y18" s="135">
        <v>27.488</v>
      </c>
      <c r="Z18" s="198">
        <v>10637.9</v>
      </c>
      <c r="AA18" s="135">
        <v>0.86899999999999999</v>
      </c>
      <c r="AB18" s="204">
        <v>8369</v>
      </c>
      <c r="AC18" s="218">
        <v>0.35</v>
      </c>
      <c r="AD18" s="198">
        <v>16791.7</v>
      </c>
      <c r="AE18" s="129">
        <v>650</v>
      </c>
      <c r="AF18" s="135">
        <v>0.32200000000000001</v>
      </c>
      <c r="AG18" s="198">
        <v>209.3</v>
      </c>
      <c r="AH18" s="135">
        <v>1.538</v>
      </c>
      <c r="AI18" s="198">
        <v>25830.7</v>
      </c>
      <c r="AJ18" s="139">
        <v>4.7999999999999996E-3</v>
      </c>
      <c r="AK18" s="135"/>
      <c r="AL18" s="198">
        <v>80.599999999999994</v>
      </c>
      <c r="AM18" s="129"/>
      <c r="AN18" s="129">
        <v>250</v>
      </c>
      <c r="AO18" s="127">
        <v>23.927</v>
      </c>
      <c r="AP18" s="141">
        <v>0.1</v>
      </c>
      <c r="AQ18" s="198">
        <v>6579.9250000000002</v>
      </c>
      <c r="AR18" s="209">
        <v>1.65E-3</v>
      </c>
      <c r="AS18" s="198">
        <v>27.7</v>
      </c>
      <c r="AT18" s="209">
        <v>7.6E-3</v>
      </c>
      <c r="AU18" s="198">
        <v>127.6</v>
      </c>
      <c r="AV18" s="209">
        <v>2.639E-2</v>
      </c>
      <c r="AW18" s="198">
        <v>443.2</v>
      </c>
      <c r="AX18" s="129">
        <v>40</v>
      </c>
      <c r="AY18" s="141">
        <v>1</v>
      </c>
      <c r="AZ18" s="198">
        <v>40</v>
      </c>
      <c r="BA18" s="210">
        <v>2E-3</v>
      </c>
      <c r="BB18" s="198">
        <v>33.6</v>
      </c>
      <c r="BC18" s="139">
        <v>6.2799999999999995E-2</v>
      </c>
      <c r="BD18" s="198">
        <v>1054.7</v>
      </c>
      <c r="BE18" s="139">
        <v>2.7000000000000001E-3</v>
      </c>
      <c r="BF18" s="211">
        <v>45.3</v>
      </c>
      <c r="BG18" s="129">
        <v>5</v>
      </c>
      <c r="BH18" s="135">
        <v>566.32399999999996</v>
      </c>
      <c r="BI18" s="198">
        <v>2831.62</v>
      </c>
      <c r="BJ18" s="135">
        <v>3384.9879999999998</v>
      </c>
      <c r="BK18" s="212">
        <v>3384.9879999999998</v>
      </c>
      <c r="BL18" s="135">
        <v>2E-3</v>
      </c>
      <c r="BM18" s="198">
        <v>33.6</v>
      </c>
      <c r="BN18" s="257">
        <v>166.4</v>
      </c>
      <c r="BO18" s="186">
        <v>8.6999999999999993</v>
      </c>
      <c r="BP18" s="198">
        <v>1447.7</v>
      </c>
      <c r="BQ18" s="213">
        <v>126886.433</v>
      </c>
      <c r="BR18" s="214">
        <v>7.5550123846382853</v>
      </c>
      <c r="BS18" s="215">
        <v>1.0949</v>
      </c>
      <c r="BT18" s="216"/>
    </row>
    <row r="19" spans="1:72" s="217" customFormat="1" ht="15.6" x14ac:dyDescent="0.3">
      <c r="A19" s="193">
        <v>11</v>
      </c>
      <c r="B19" s="194" t="s">
        <v>176</v>
      </c>
      <c r="C19" s="195">
        <v>57414</v>
      </c>
      <c r="D19" s="150">
        <v>2513</v>
      </c>
      <c r="E19" s="197">
        <v>13.496</v>
      </c>
      <c r="F19" s="198">
        <v>33915.4</v>
      </c>
      <c r="G19" s="129">
        <v>6356</v>
      </c>
      <c r="H19" s="135">
        <v>9.64</v>
      </c>
      <c r="I19" s="129">
        <v>85</v>
      </c>
      <c r="J19" s="197">
        <v>13.496</v>
      </c>
      <c r="K19" s="141">
        <v>221370.31200000001</v>
      </c>
      <c r="L19" s="199">
        <v>0.14000000000000001</v>
      </c>
      <c r="M19" s="129">
        <v>7</v>
      </c>
      <c r="N19" s="197">
        <v>192.39599999999999</v>
      </c>
      <c r="O19" s="200">
        <v>1346.7719999999999</v>
      </c>
      <c r="P19" s="201">
        <v>2584</v>
      </c>
      <c r="Q19" s="202">
        <v>0.76900000000000002</v>
      </c>
      <c r="R19" s="202">
        <v>2.7410000000000001</v>
      </c>
      <c r="S19" s="200">
        <v>11970.508000000002</v>
      </c>
      <c r="T19" s="198">
        <v>115466.8</v>
      </c>
      <c r="U19" s="203">
        <v>199</v>
      </c>
      <c r="V19" s="135">
        <v>199.86199999999999</v>
      </c>
      <c r="W19" s="198">
        <v>39772.5</v>
      </c>
      <c r="X19" s="129">
        <v>1211</v>
      </c>
      <c r="Y19" s="135">
        <v>27.488</v>
      </c>
      <c r="Z19" s="198">
        <v>33288</v>
      </c>
      <c r="AA19" s="135">
        <v>0.60099999999999998</v>
      </c>
      <c r="AB19" s="204">
        <v>26400</v>
      </c>
      <c r="AC19" s="218">
        <v>0.25</v>
      </c>
      <c r="AD19" s="198">
        <v>39455.800000000003</v>
      </c>
      <c r="AE19" s="129">
        <v>2100</v>
      </c>
      <c r="AF19" s="135">
        <v>0.32200000000000001</v>
      </c>
      <c r="AG19" s="198">
        <v>676.2</v>
      </c>
      <c r="AH19" s="135">
        <v>1.538</v>
      </c>
      <c r="AI19" s="198">
        <v>88302.7</v>
      </c>
      <c r="AJ19" s="139">
        <v>4.7999999999999996E-3</v>
      </c>
      <c r="AK19" s="135">
        <v>0.35399999999999998</v>
      </c>
      <c r="AL19" s="198">
        <v>20600.099999999999</v>
      </c>
      <c r="AM19" s="129">
        <v>663</v>
      </c>
      <c r="AN19" s="129">
        <v>305</v>
      </c>
      <c r="AO19" s="127">
        <v>23.927</v>
      </c>
      <c r="AP19" s="141">
        <v>0.1</v>
      </c>
      <c r="AQ19" s="198">
        <v>23891.109499999999</v>
      </c>
      <c r="AR19" s="209">
        <v>1.65E-3</v>
      </c>
      <c r="AS19" s="198">
        <v>94.7</v>
      </c>
      <c r="AT19" s="209">
        <v>7.6E-3</v>
      </c>
      <c r="AU19" s="198">
        <v>436.3</v>
      </c>
      <c r="AV19" s="209">
        <v>2.639E-2</v>
      </c>
      <c r="AW19" s="198">
        <v>1515.2</v>
      </c>
      <c r="AX19" s="129">
        <v>78</v>
      </c>
      <c r="AY19" s="141">
        <v>1</v>
      </c>
      <c r="AZ19" s="198">
        <v>78</v>
      </c>
      <c r="BA19" s="210">
        <v>2E-3</v>
      </c>
      <c r="BB19" s="198">
        <v>114.8</v>
      </c>
      <c r="BC19" s="139">
        <v>6.2799999999999995E-2</v>
      </c>
      <c r="BD19" s="198">
        <v>3605.6</v>
      </c>
      <c r="BE19" s="139">
        <v>2.7000000000000001E-3</v>
      </c>
      <c r="BF19" s="211">
        <v>155</v>
      </c>
      <c r="BG19" s="129">
        <v>11</v>
      </c>
      <c r="BH19" s="135">
        <v>451.34100000000001</v>
      </c>
      <c r="BI19" s="198">
        <v>4964.7510000000002</v>
      </c>
      <c r="BJ19" s="135">
        <v>3384.9879999999998</v>
      </c>
      <c r="BK19" s="212">
        <v>3384.9879999999998</v>
      </c>
      <c r="BL19" s="135">
        <v>2E-3</v>
      </c>
      <c r="BM19" s="198">
        <v>114.8</v>
      </c>
      <c r="BN19" s="257">
        <v>420.3</v>
      </c>
      <c r="BO19" s="186">
        <v>8.6999999999999993</v>
      </c>
      <c r="BP19" s="198">
        <v>3656.6</v>
      </c>
      <c r="BQ19" s="213">
        <v>413489.34849999996</v>
      </c>
      <c r="BR19" s="214">
        <v>7.2018906277214612</v>
      </c>
      <c r="BS19" s="215">
        <v>1.04373</v>
      </c>
      <c r="BT19" s="216"/>
    </row>
    <row r="20" spans="1:72" s="217" customFormat="1" ht="15.6" x14ac:dyDescent="0.3">
      <c r="A20" s="193">
        <v>12</v>
      </c>
      <c r="B20" s="194" t="s">
        <v>177</v>
      </c>
      <c r="C20" s="195">
        <v>6785</v>
      </c>
      <c r="D20" s="150">
        <v>110</v>
      </c>
      <c r="E20" s="197">
        <v>13.496</v>
      </c>
      <c r="F20" s="198">
        <v>1484.6</v>
      </c>
      <c r="G20" s="129">
        <v>533</v>
      </c>
      <c r="H20" s="135">
        <v>9.64</v>
      </c>
      <c r="I20" s="129">
        <v>78</v>
      </c>
      <c r="J20" s="197">
        <v>13.496</v>
      </c>
      <c r="K20" s="141">
        <v>47527.828999999998</v>
      </c>
      <c r="L20" s="199">
        <v>0.14000000000000001</v>
      </c>
      <c r="M20" s="129">
        <v>5</v>
      </c>
      <c r="N20" s="197">
        <v>192.39599999999999</v>
      </c>
      <c r="O20" s="200">
        <v>961.9799999999999</v>
      </c>
      <c r="P20" s="201">
        <v>220</v>
      </c>
      <c r="Q20" s="202">
        <v>0.76900000000000002</v>
      </c>
      <c r="R20" s="202">
        <v>2.7410000000000001</v>
      </c>
      <c r="S20" s="200">
        <v>1012.8969999999999</v>
      </c>
      <c r="T20" s="198">
        <v>15686.3</v>
      </c>
      <c r="U20" s="203">
        <v>41.5</v>
      </c>
      <c r="V20" s="135">
        <v>199.86199999999999</v>
      </c>
      <c r="W20" s="198">
        <v>8294.2999999999993</v>
      </c>
      <c r="X20" s="129">
        <v>78</v>
      </c>
      <c r="Y20" s="135">
        <v>27.488</v>
      </c>
      <c r="Z20" s="198">
        <v>2144.1</v>
      </c>
      <c r="AA20" s="135">
        <v>1.171</v>
      </c>
      <c r="AB20" s="204">
        <v>4297</v>
      </c>
      <c r="AC20" s="218">
        <v>0.46899999999999997</v>
      </c>
      <c r="AD20" s="198">
        <v>9456.7000000000007</v>
      </c>
      <c r="AE20" s="129">
        <v>200</v>
      </c>
      <c r="AF20" s="135">
        <v>0.32200000000000001</v>
      </c>
      <c r="AG20" s="198">
        <v>64.400000000000006</v>
      </c>
      <c r="AH20" s="135">
        <v>1.538</v>
      </c>
      <c r="AI20" s="198">
        <v>10435.299999999999</v>
      </c>
      <c r="AJ20" s="139">
        <v>4.7999999999999996E-3</v>
      </c>
      <c r="AK20" s="219"/>
      <c r="AL20" s="198">
        <v>32.6</v>
      </c>
      <c r="AM20" s="129">
        <v>101</v>
      </c>
      <c r="AN20" s="129"/>
      <c r="AO20" s="127">
        <v>23.927</v>
      </c>
      <c r="AP20" s="141">
        <v>0.1</v>
      </c>
      <c r="AQ20" s="198">
        <v>2416.627</v>
      </c>
      <c r="AR20" s="209">
        <v>1.65E-3</v>
      </c>
      <c r="AS20" s="198">
        <v>11.2</v>
      </c>
      <c r="AT20" s="209">
        <v>7.6E-3</v>
      </c>
      <c r="AU20" s="198">
        <v>51.6</v>
      </c>
      <c r="AV20" s="209">
        <v>2.639E-2</v>
      </c>
      <c r="AW20" s="198">
        <v>179.1</v>
      </c>
      <c r="AX20" s="129">
        <v>30</v>
      </c>
      <c r="AY20" s="141">
        <v>1</v>
      </c>
      <c r="AZ20" s="198">
        <v>30</v>
      </c>
      <c r="BA20" s="210">
        <v>2E-3</v>
      </c>
      <c r="BB20" s="198">
        <v>13.6</v>
      </c>
      <c r="BC20" s="139">
        <v>6.2799999999999995E-2</v>
      </c>
      <c r="BD20" s="198">
        <v>426.1</v>
      </c>
      <c r="BE20" s="139">
        <v>2.7000000000000001E-3</v>
      </c>
      <c r="BF20" s="211">
        <v>18.3</v>
      </c>
      <c r="BG20" s="129">
        <v>5</v>
      </c>
      <c r="BH20" s="135">
        <v>566.32399999999996</v>
      </c>
      <c r="BI20" s="198">
        <v>2831.62</v>
      </c>
      <c r="BJ20" s="135">
        <v>3384.9879999999998</v>
      </c>
      <c r="BK20" s="212">
        <v>3384.9879999999998</v>
      </c>
      <c r="BL20" s="135">
        <v>2E-3</v>
      </c>
      <c r="BM20" s="198">
        <v>13.6</v>
      </c>
      <c r="BN20" s="257">
        <v>39</v>
      </c>
      <c r="BO20" s="186">
        <v>8.6999999999999993</v>
      </c>
      <c r="BP20" s="198">
        <v>339.3</v>
      </c>
      <c r="BQ20" s="213">
        <v>57314.334999999992</v>
      </c>
      <c r="BR20" s="214">
        <v>8.447212232866617</v>
      </c>
      <c r="BS20" s="215">
        <v>1.2242</v>
      </c>
      <c r="BT20" s="216"/>
    </row>
    <row r="21" spans="1:72" s="217" customFormat="1" ht="17.25" customHeight="1" x14ac:dyDescent="0.3">
      <c r="A21" s="193">
        <v>13</v>
      </c>
      <c r="B21" s="194" t="s">
        <v>212</v>
      </c>
      <c r="C21" s="195">
        <v>33350</v>
      </c>
      <c r="D21" s="150">
        <v>1150</v>
      </c>
      <c r="E21" s="197">
        <v>13.496</v>
      </c>
      <c r="F21" s="198">
        <v>15520.4</v>
      </c>
      <c r="G21" s="129">
        <v>3345</v>
      </c>
      <c r="H21" s="135">
        <v>9.64</v>
      </c>
      <c r="I21" s="129">
        <v>205</v>
      </c>
      <c r="J21" s="197">
        <v>13.496</v>
      </c>
      <c r="K21" s="141">
        <v>141837.56400000001</v>
      </c>
      <c r="L21" s="199">
        <v>0.16</v>
      </c>
      <c r="M21" s="129">
        <v>7</v>
      </c>
      <c r="N21" s="197">
        <v>192.39599999999999</v>
      </c>
      <c r="O21" s="200">
        <v>1346.7719999999999</v>
      </c>
      <c r="P21" s="201">
        <v>1215</v>
      </c>
      <c r="Q21" s="202">
        <v>0.76900000000000002</v>
      </c>
      <c r="R21" s="202">
        <v>2.7410000000000001</v>
      </c>
      <c r="S21" s="200">
        <v>5902.62</v>
      </c>
      <c r="T21" s="198">
        <v>70557.899999999994</v>
      </c>
      <c r="U21" s="203">
        <v>54.15</v>
      </c>
      <c r="V21" s="135">
        <v>199.86199999999999</v>
      </c>
      <c r="W21" s="198">
        <v>10822.5</v>
      </c>
      <c r="X21" s="129">
        <v>176</v>
      </c>
      <c r="Y21" s="135">
        <v>27.488</v>
      </c>
      <c r="Z21" s="198">
        <v>4837.8999999999996</v>
      </c>
      <c r="AA21" s="135">
        <v>0.55700000000000005</v>
      </c>
      <c r="AB21" s="204"/>
      <c r="AC21" s="218"/>
      <c r="AD21" s="198">
        <v>18576</v>
      </c>
      <c r="AE21" s="129">
        <v>1200</v>
      </c>
      <c r="AF21" s="135">
        <v>0.32200000000000001</v>
      </c>
      <c r="AG21" s="198">
        <v>386.4</v>
      </c>
      <c r="AH21" s="135">
        <v>1.538</v>
      </c>
      <c r="AI21" s="198">
        <v>51292.3</v>
      </c>
      <c r="AJ21" s="139">
        <v>1.5800000000000002E-2</v>
      </c>
      <c r="AK21" s="135">
        <v>0.39900000000000002</v>
      </c>
      <c r="AL21" s="198">
        <v>13833.6</v>
      </c>
      <c r="AM21" s="129">
        <v>365</v>
      </c>
      <c r="AN21" s="129"/>
      <c r="AO21" s="127">
        <v>29.132999999999999</v>
      </c>
      <c r="AP21" s="141">
        <v>0.1</v>
      </c>
      <c r="AQ21" s="198">
        <v>10633.545</v>
      </c>
      <c r="AR21" s="209">
        <v>3.15E-3</v>
      </c>
      <c r="AS21" s="198">
        <v>105.1</v>
      </c>
      <c r="AT21" s="209">
        <v>7.6E-3</v>
      </c>
      <c r="AU21" s="198">
        <v>253.5</v>
      </c>
      <c r="AV21" s="209">
        <v>2.639E-2</v>
      </c>
      <c r="AW21" s="198">
        <v>880.1</v>
      </c>
      <c r="AX21" s="129">
        <v>58</v>
      </c>
      <c r="AY21" s="141">
        <v>1</v>
      </c>
      <c r="AZ21" s="198">
        <v>58</v>
      </c>
      <c r="BA21" s="210">
        <v>2E-3</v>
      </c>
      <c r="BB21" s="198">
        <v>66.7</v>
      </c>
      <c r="BC21" s="139">
        <v>5.1700000000000003E-2</v>
      </c>
      <c r="BD21" s="198">
        <v>1724.2</v>
      </c>
      <c r="BE21" s="139">
        <v>1.5E-3</v>
      </c>
      <c r="BF21" s="211">
        <v>50</v>
      </c>
      <c r="BG21" s="129">
        <v>7</v>
      </c>
      <c r="BH21" s="135">
        <v>498.62299999999999</v>
      </c>
      <c r="BI21" s="198">
        <v>3490.3609999999999</v>
      </c>
      <c r="BJ21" s="135">
        <v>3384.9879999999998</v>
      </c>
      <c r="BK21" s="212">
        <v>3384.9879999999998</v>
      </c>
      <c r="BL21" s="135">
        <v>3.0000000000000001E-3</v>
      </c>
      <c r="BM21" s="198">
        <v>100.1</v>
      </c>
      <c r="BN21" s="257">
        <v>563.29999999999995</v>
      </c>
      <c r="BO21" s="186">
        <v>8.1999999999999993</v>
      </c>
      <c r="BP21" s="198">
        <v>4619.1000000000004</v>
      </c>
      <c r="BQ21" s="213">
        <v>211192.69400000005</v>
      </c>
      <c r="BR21" s="214">
        <v>6.3326145127436293</v>
      </c>
      <c r="BS21" s="215">
        <v>0.91774999999999995</v>
      </c>
      <c r="BT21" s="216"/>
    </row>
    <row r="22" spans="1:72" s="217" customFormat="1" ht="15.6" x14ac:dyDescent="0.3">
      <c r="A22" s="193">
        <v>14</v>
      </c>
      <c r="B22" s="194" t="s">
        <v>178</v>
      </c>
      <c r="C22" s="195">
        <v>12064</v>
      </c>
      <c r="D22" s="150">
        <v>391</v>
      </c>
      <c r="E22" s="197">
        <v>13.496</v>
      </c>
      <c r="F22" s="198">
        <v>5276.9</v>
      </c>
      <c r="G22" s="129">
        <v>1200</v>
      </c>
      <c r="H22" s="135">
        <v>9.64</v>
      </c>
      <c r="I22" s="129">
        <v>84</v>
      </c>
      <c r="J22" s="197">
        <v>13.496</v>
      </c>
      <c r="K22" s="141">
        <v>58581.758999999998</v>
      </c>
      <c r="L22" s="199">
        <v>0.14000000000000001</v>
      </c>
      <c r="M22" s="129">
        <v>5</v>
      </c>
      <c r="N22" s="197">
        <v>192.39599999999999</v>
      </c>
      <c r="O22" s="200">
        <v>961.9799999999999</v>
      </c>
      <c r="P22" s="201">
        <v>925</v>
      </c>
      <c r="Q22" s="202">
        <v>0.76900000000000002</v>
      </c>
      <c r="R22" s="202">
        <v>2.7410000000000001</v>
      </c>
      <c r="S22" s="200">
        <v>3458.2250000000004</v>
      </c>
      <c r="T22" s="198">
        <v>27101.5</v>
      </c>
      <c r="U22" s="203">
        <v>24.25</v>
      </c>
      <c r="V22" s="135">
        <v>199.86199999999999</v>
      </c>
      <c r="W22" s="198">
        <v>4846.7</v>
      </c>
      <c r="X22" s="129">
        <v>180</v>
      </c>
      <c r="Y22" s="135">
        <v>27.488</v>
      </c>
      <c r="Z22" s="198">
        <v>4947.8</v>
      </c>
      <c r="AA22" s="135">
        <v>0.86899999999999999</v>
      </c>
      <c r="AB22" s="204">
        <v>5423</v>
      </c>
      <c r="AC22" s="218">
        <v>0.35</v>
      </c>
      <c r="AD22" s="198">
        <v>11907.2</v>
      </c>
      <c r="AE22" s="129">
        <v>300</v>
      </c>
      <c r="AF22" s="135">
        <v>0.32200000000000001</v>
      </c>
      <c r="AG22" s="198">
        <v>96.6</v>
      </c>
      <c r="AH22" s="135">
        <v>1.538</v>
      </c>
      <c r="AI22" s="198">
        <v>18554.400000000001</v>
      </c>
      <c r="AJ22" s="139">
        <v>4.7999999999999996E-3</v>
      </c>
      <c r="AK22" s="135"/>
      <c r="AL22" s="198">
        <v>57.9</v>
      </c>
      <c r="AM22" s="129">
        <v>140</v>
      </c>
      <c r="AN22" s="129"/>
      <c r="AO22" s="127">
        <v>23.927</v>
      </c>
      <c r="AP22" s="141">
        <v>0.1</v>
      </c>
      <c r="AQ22" s="198">
        <v>3349.7799999999997</v>
      </c>
      <c r="AR22" s="209">
        <v>1.65E-3</v>
      </c>
      <c r="AS22" s="198">
        <v>19.899999999999999</v>
      </c>
      <c r="AT22" s="209">
        <v>7.6E-3</v>
      </c>
      <c r="AU22" s="198">
        <v>91.7</v>
      </c>
      <c r="AV22" s="209">
        <v>2.639E-2</v>
      </c>
      <c r="AW22" s="198">
        <v>318.39999999999998</v>
      </c>
      <c r="AX22" s="129">
        <v>40</v>
      </c>
      <c r="AY22" s="141">
        <v>1</v>
      </c>
      <c r="AZ22" s="198">
        <v>40</v>
      </c>
      <c r="BA22" s="210">
        <v>2E-3</v>
      </c>
      <c r="BB22" s="198">
        <v>24.1</v>
      </c>
      <c r="BC22" s="139">
        <v>6.2799999999999995E-2</v>
      </c>
      <c r="BD22" s="198">
        <v>757.6</v>
      </c>
      <c r="BE22" s="139">
        <v>2.7000000000000001E-3</v>
      </c>
      <c r="BF22" s="211">
        <v>32.6</v>
      </c>
      <c r="BG22" s="129">
        <v>5</v>
      </c>
      <c r="BH22" s="135">
        <v>566.32399999999996</v>
      </c>
      <c r="BI22" s="198">
        <v>2831.62</v>
      </c>
      <c r="BJ22" s="135">
        <v>3384.9879999999998</v>
      </c>
      <c r="BK22" s="212">
        <v>3384.9879999999998</v>
      </c>
      <c r="BL22" s="135">
        <v>2E-3</v>
      </c>
      <c r="BM22" s="198">
        <v>24.1</v>
      </c>
      <c r="BN22" s="257"/>
      <c r="BO22" s="186"/>
      <c r="BP22" s="198">
        <v>0</v>
      </c>
      <c r="BQ22" s="213">
        <v>83663.788</v>
      </c>
      <c r="BR22" s="214">
        <v>6.9349956896551728</v>
      </c>
      <c r="BS22" s="215">
        <v>1.00505</v>
      </c>
      <c r="BT22" s="216"/>
    </row>
    <row r="23" spans="1:72" s="217" customFormat="1" ht="15.6" x14ac:dyDescent="0.3">
      <c r="A23" s="193">
        <v>15</v>
      </c>
      <c r="B23" s="194" t="s">
        <v>179</v>
      </c>
      <c r="C23" s="195">
        <v>31558</v>
      </c>
      <c r="D23" s="150">
        <v>1102</v>
      </c>
      <c r="E23" s="197">
        <v>13.496</v>
      </c>
      <c r="F23" s="198">
        <v>14872.6</v>
      </c>
      <c r="G23" s="129">
        <v>3245</v>
      </c>
      <c r="H23" s="135">
        <v>9.64</v>
      </c>
      <c r="I23" s="129">
        <v>106</v>
      </c>
      <c r="J23" s="197">
        <v>13.496</v>
      </c>
      <c r="K23" s="141">
        <v>129156.95299999999</v>
      </c>
      <c r="L23" s="199">
        <v>0.14000000000000001</v>
      </c>
      <c r="M23" s="129">
        <v>11</v>
      </c>
      <c r="N23" s="197">
        <v>192.39599999999999</v>
      </c>
      <c r="O23" s="200">
        <v>2116.3559999999998</v>
      </c>
      <c r="P23" s="201">
        <v>1190</v>
      </c>
      <c r="Q23" s="202">
        <v>0.76900000000000002</v>
      </c>
      <c r="R23" s="202">
        <v>2.7410000000000001</v>
      </c>
      <c r="S23" s="200">
        <v>5757.1949999999997</v>
      </c>
      <c r="T23" s="198">
        <v>63247.6</v>
      </c>
      <c r="U23" s="203">
        <v>74.8</v>
      </c>
      <c r="V23" s="135">
        <v>199.86199999999999</v>
      </c>
      <c r="W23" s="198">
        <v>14949.7</v>
      </c>
      <c r="X23" s="129">
        <v>378</v>
      </c>
      <c r="Y23" s="135">
        <v>27.488</v>
      </c>
      <c r="Z23" s="198">
        <v>10390.5</v>
      </c>
      <c r="AA23" s="135">
        <v>0.60099999999999998</v>
      </c>
      <c r="AB23" s="204">
        <v>23523</v>
      </c>
      <c r="AC23" s="218">
        <v>0.25</v>
      </c>
      <c r="AD23" s="198">
        <v>23376.9</v>
      </c>
      <c r="AE23" s="129">
        <v>1040</v>
      </c>
      <c r="AF23" s="135">
        <v>0.32200000000000001</v>
      </c>
      <c r="AG23" s="198">
        <v>334.9</v>
      </c>
      <c r="AH23" s="135">
        <v>1.538</v>
      </c>
      <c r="AI23" s="198">
        <v>48536.2</v>
      </c>
      <c r="AJ23" s="139">
        <v>4.7999999999999996E-3</v>
      </c>
      <c r="AK23" s="135">
        <v>0.184</v>
      </c>
      <c r="AL23" s="198">
        <v>5958.2</v>
      </c>
      <c r="AM23" s="129">
        <v>700</v>
      </c>
      <c r="AN23" s="129"/>
      <c r="AO23" s="127">
        <v>23.927</v>
      </c>
      <c r="AP23" s="141">
        <v>0.1</v>
      </c>
      <c r="AQ23" s="198">
        <v>16748.900000000001</v>
      </c>
      <c r="AR23" s="209">
        <v>1.65E-3</v>
      </c>
      <c r="AS23" s="198">
        <v>52.1</v>
      </c>
      <c r="AT23" s="209">
        <v>7.6E-3</v>
      </c>
      <c r="AU23" s="198">
        <v>239.8</v>
      </c>
      <c r="AV23" s="209">
        <v>2.639E-2</v>
      </c>
      <c r="AW23" s="198">
        <v>832.8</v>
      </c>
      <c r="AX23" s="129">
        <v>56</v>
      </c>
      <c r="AY23" s="141">
        <v>1</v>
      </c>
      <c r="AZ23" s="198">
        <v>56</v>
      </c>
      <c r="BA23" s="210">
        <v>2E-3</v>
      </c>
      <c r="BB23" s="198">
        <v>63.1</v>
      </c>
      <c r="BC23" s="139">
        <v>6.2799999999999995E-2</v>
      </c>
      <c r="BD23" s="198">
        <v>1981.8</v>
      </c>
      <c r="BE23" s="139">
        <v>2.7000000000000001E-3</v>
      </c>
      <c r="BF23" s="211">
        <v>85.2</v>
      </c>
      <c r="BG23" s="129">
        <v>6</v>
      </c>
      <c r="BH23" s="135">
        <v>520.11599999999999</v>
      </c>
      <c r="BI23" s="198">
        <v>3120.6959999999999</v>
      </c>
      <c r="BJ23" s="135">
        <v>3384.9879999999998</v>
      </c>
      <c r="BK23" s="212">
        <v>3384.9879999999998</v>
      </c>
      <c r="BL23" s="135">
        <v>2E-3</v>
      </c>
      <c r="BM23" s="198">
        <v>63.1</v>
      </c>
      <c r="BN23" s="257">
        <v>409.37</v>
      </c>
      <c r="BO23" s="186">
        <v>8.6999999999999993</v>
      </c>
      <c r="BP23" s="198">
        <v>3561.5</v>
      </c>
      <c r="BQ23" s="213">
        <v>211856.58399999997</v>
      </c>
      <c r="BR23" s="214">
        <v>6.713244945814056</v>
      </c>
      <c r="BS23" s="215">
        <v>0.97291000000000005</v>
      </c>
      <c r="BT23" s="216"/>
    </row>
    <row r="24" spans="1:72" s="217" customFormat="1" ht="15.6" x14ac:dyDescent="0.3">
      <c r="A24" s="193">
        <v>16</v>
      </c>
      <c r="B24" s="194" t="s">
        <v>180</v>
      </c>
      <c r="C24" s="195">
        <v>17874</v>
      </c>
      <c r="D24" s="150">
        <v>471</v>
      </c>
      <c r="E24" s="197">
        <v>13.496</v>
      </c>
      <c r="F24" s="198">
        <v>6356.6</v>
      </c>
      <c r="G24" s="129">
        <v>1568</v>
      </c>
      <c r="H24" s="135">
        <v>9.64</v>
      </c>
      <c r="I24" s="129">
        <v>16</v>
      </c>
      <c r="J24" s="197">
        <v>13.496</v>
      </c>
      <c r="K24" s="141">
        <v>60671.947999999997</v>
      </c>
      <c r="L24" s="199">
        <v>0.14000000000000001</v>
      </c>
      <c r="M24" s="129">
        <v>10</v>
      </c>
      <c r="N24" s="197">
        <v>192.39599999999999</v>
      </c>
      <c r="O24" s="200">
        <v>1923.9599999999998</v>
      </c>
      <c r="P24" s="201">
        <v>904</v>
      </c>
      <c r="Q24" s="202">
        <v>0.76900000000000002</v>
      </c>
      <c r="R24" s="202">
        <v>2.7410000000000001</v>
      </c>
      <c r="S24" s="200">
        <v>3683.6559999999999</v>
      </c>
      <c r="T24" s="198">
        <v>31579.5</v>
      </c>
      <c r="U24" s="203">
        <v>44.75</v>
      </c>
      <c r="V24" s="135">
        <v>199.86199999999999</v>
      </c>
      <c r="W24" s="198">
        <v>8943.7999999999993</v>
      </c>
      <c r="X24" s="129">
        <v>410</v>
      </c>
      <c r="Y24" s="135">
        <v>27.488</v>
      </c>
      <c r="Z24" s="198">
        <v>11270.1</v>
      </c>
      <c r="AA24" s="135">
        <v>0.86899999999999999</v>
      </c>
      <c r="AB24" s="204">
        <v>12409</v>
      </c>
      <c r="AC24" s="218">
        <v>0.25</v>
      </c>
      <c r="AD24" s="198">
        <v>17859.2</v>
      </c>
      <c r="AE24" s="129">
        <v>355</v>
      </c>
      <c r="AF24" s="135">
        <v>0.32200000000000001</v>
      </c>
      <c r="AG24" s="198">
        <v>114.3</v>
      </c>
      <c r="AH24" s="135">
        <v>1.538</v>
      </c>
      <c r="AI24" s="198">
        <v>27490.2</v>
      </c>
      <c r="AJ24" s="139">
        <v>4.7999999999999996E-3</v>
      </c>
      <c r="AK24" s="135"/>
      <c r="AL24" s="198">
        <v>85.8</v>
      </c>
      <c r="AM24" s="129">
        <v>228</v>
      </c>
      <c r="AN24" s="129"/>
      <c r="AO24" s="127">
        <v>23.927</v>
      </c>
      <c r="AP24" s="141">
        <v>0.1</v>
      </c>
      <c r="AQ24" s="198">
        <v>5455.3559999999998</v>
      </c>
      <c r="AR24" s="209">
        <v>1.65E-3</v>
      </c>
      <c r="AS24" s="198">
        <v>29.5</v>
      </c>
      <c r="AT24" s="209">
        <v>7.6E-3</v>
      </c>
      <c r="AU24" s="198">
        <v>135.80000000000001</v>
      </c>
      <c r="AV24" s="209">
        <v>2.639E-2</v>
      </c>
      <c r="AW24" s="198">
        <v>471.7</v>
      </c>
      <c r="AX24" s="129">
        <v>35</v>
      </c>
      <c r="AY24" s="141">
        <v>1</v>
      </c>
      <c r="AZ24" s="198">
        <v>35</v>
      </c>
      <c r="BA24" s="210">
        <v>2E-3</v>
      </c>
      <c r="BB24" s="198">
        <v>35.700000000000003</v>
      </c>
      <c r="BC24" s="139">
        <v>6.2799999999999995E-2</v>
      </c>
      <c r="BD24" s="198">
        <v>1122.5</v>
      </c>
      <c r="BE24" s="139">
        <v>2.7000000000000001E-3</v>
      </c>
      <c r="BF24" s="211">
        <v>48.3</v>
      </c>
      <c r="BG24" s="129">
        <v>5</v>
      </c>
      <c r="BH24" s="135">
        <v>566.32399999999996</v>
      </c>
      <c r="BI24" s="198">
        <v>2831.62</v>
      </c>
      <c r="BJ24" s="135">
        <v>3384.9879999999998</v>
      </c>
      <c r="BK24" s="212">
        <v>3384.9879999999998</v>
      </c>
      <c r="BL24" s="135">
        <v>2E-3</v>
      </c>
      <c r="BM24" s="198">
        <v>35.700000000000003</v>
      </c>
      <c r="BN24" s="257">
        <v>247.1</v>
      </c>
      <c r="BO24" s="186">
        <v>8.6999999999999993</v>
      </c>
      <c r="BP24" s="198">
        <v>2149.8000000000002</v>
      </c>
      <c r="BQ24" s="213">
        <v>119435.46399999999</v>
      </c>
      <c r="BR24" s="214">
        <v>6.682078102271455</v>
      </c>
      <c r="BS24" s="215">
        <v>0.96838999999999997</v>
      </c>
      <c r="BT24" s="216"/>
    </row>
    <row r="25" spans="1:72" s="217" customFormat="1" ht="15.6" x14ac:dyDescent="0.3">
      <c r="A25" s="193">
        <v>17</v>
      </c>
      <c r="B25" s="194" t="s">
        <v>181</v>
      </c>
      <c r="C25" s="195">
        <v>25371</v>
      </c>
      <c r="D25" s="150">
        <v>833</v>
      </c>
      <c r="E25" s="197">
        <v>13.496</v>
      </c>
      <c r="F25" s="198">
        <v>11242.2</v>
      </c>
      <c r="G25" s="129">
        <v>2669</v>
      </c>
      <c r="H25" s="135">
        <v>9.64</v>
      </c>
      <c r="I25" s="129">
        <v>155</v>
      </c>
      <c r="J25" s="197">
        <v>13.496</v>
      </c>
      <c r="K25" s="141">
        <v>132715.58900000001</v>
      </c>
      <c r="L25" s="199">
        <v>0.14000000000000001</v>
      </c>
      <c r="M25" s="129">
        <v>11</v>
      </c>
      <c r="N25" s="197">
        <v>192.39599999999999</v>
      </c>
      <c r="O25" s="200">
        <v>2116.3559999999998</v>
      </c>
      <c r="P25" s="201">
        <v>1585</v>
      </c>
      <c r="Q25" s="202">
        <v>0.76900000000000002</v>
      </c>
      <c r="R25" s="202">
        <v>2.7410000000000001</v>
      </c>
      <c r="S25" s="200">
        <v>6396.9460000000008</v>
      </c>
      <c r="T25" s="198">
        <v>58809.5</v>
      </c>
      <c r="U25" s="203">
        <v>87.5</v>
      </c>
      <c r="V25" s="135">
        <v>199.86199999999999</v>
      </c>
      <c r="W25" s="198">
        <v>17487.900000000001</v>
      </c>
      <c r="X25" s="129">
        <v>317</v>
      </c>
      <c r="Y25" s="135">
        <v>27.488</v>
      </c>
      <c r="Z25" s="198">
        <v>8713.7000000000007</v>
      </c>
      <c r="AA25" s="135">
        <v>0.73399999999999999</v>
      </c>
      <c r="AB25" s="204">
        <v>12743</v>
      </c>
      <c r="AC25" s="218">
        <v>0.25</v>
      </c>
      <c r="AD25" s="198">
        <v>21011.599999999999</v>
      </c>
      <c r="AE25" s="129">
        <v>650</v>
      </c>
      <c r="AF25" s="135">
        <v>0.32200000000000001</v>
      </c>
      <c r="AG25" s="198">
        <v>209.3</v>
      </c>
      <c r="AH25" s="135">
        <v>1.538</v>
      </c>
      <c r="AI25" s="198">
        <v>39020.6</v>
      </c>
      <c r="AJ25" s="139">
        <v>4.7999999999999996E-3</v>
      </c>
      <c r="AK25" s="135">
        <v>1.1859999999999999</v>
      </c>
      <c r="AL25" s="198">
        <v>30211.8</v>
      </c>
      <c r="AM25" s="129">
        <v>224</v>
      </c>
      <c r="AN25" s="129"/>
      <c r="AO25" s="127">
        <v>23.927</v>
      </c>
      <c r="AP25" s="141">
        <v>0.1</v>
      </c>
      <c r="AQ25" s="198">
        <v>5359.6480000000001</v>
      </c>
      <c r="AR25" s="209">
        <v>1.65E-3</v>
      </c>
      <c r="AS25" s="198">
        <v>41.9</v>
      </c>
      <c r="AT25" s="209">
        <v>7.6E-3</v>
      </c>
      <c r="AU25" s="198">
        <v>192.8</v>
      </c>
      <c r="AV25" s="209">
        <v>2.639E-2</v>
      </c>
      <c r="AW25" s="198">
        <v>669.5</v>
      </c>
      <c r="AX25" s="129">
        <v>88</v>
      </c>
      <c r="AY25" s="141">
        <v>1</v>
      </c>
      <c r="AZ25" s="198">
        <v>88</v>
      </c>
      <c r="BA25" s="210">
        <v>2E-3</v>
      </c>
      <c r="BB25" s="198">
        <v>50.7</v>
      </c>
      <c r="BC25" s="139">
        <v>6.2799999999999995E-2</v>
      </c>
      <c r="BD25" s="198">
        <v>1593.3</v>
      </c>
      <c r="BE25" s="139">
        <v>2.7000000000000001E-3</v>
      </c>
      <c r="BF25" s="211">
        <v>68.5</v>
      </c>
      <c r="BG25" s="129">
        <v>5</v>
      </c>
      <c r="BH25" s="135">
        <v>566.32399999999996</v>
      </c>
      <c r="BI25" s="198">
        <v>2831.62</v>
      </c>
      <c r="BJ25" s="135">
        <v>3384.9879999999998</v>
      </c>
      <c r="BK25" s="212">
        <v>3384.9879999999998</v>
      </c>
      <c r="BL25" s="135">
        <v>2E-3</v>
      </c>
      <c r="BM25" s="198">
        <v>50.7</v>
      </c>
      <c r="BN25" s="257">
        <v>546.5</v>
      </c>
      <c r="BO25" s="186">
        <v>8.6999999999999993</v>
      </c>
      <c r="BP25" s="198">
        <v>4754.6000000000004</v>
      </c>
      <c r="BQ25" s="213">
        <v>205792.85599999997</v>
      </c>
      <c r="BR25" s="214">
        <v>8.1113419258208186</v>
      </c>
      <c r="BS25" s="215">
        <v>1.17553</v>
      </c>
      <c r="BT25" s="216"/>
    </row>
    <row r="26" spans="1:72" s="217" customFormat="1" ht="15.6" x14ac:dyDescent="0.3">
      <c r="A26" s="193">
        <v>18</v>
      </c>
      <c r="B26" s="194" t="s">
        <v>182</v>
      </c>
      <c r="C26" s="195">
        <v>17022</v>
      </c>
      <c r="D26" s="150">
        <v>19</v>
      </c>
      <c r="E26" s="197">
        <v>13.496</v>
      </c>
      <c r="F26" s="198">
        <v>256.39999999999998</v>
      </c>
      <c r="G26" s="129">
        <v>1577</v>
      </c>
      <c r="H26" s="135">
        <v>9.64</v>
      </c>
      <c r="I26" s="129">
        <v>527</v>
      </c>
      <c r="J26" s="197">
        <v>13.496</v>
      </c>
      <c r="K26" s="141">
        <v>112349.751</v>
      </c>
      <c r="L26" s="199">
        <v>0.14000000000000001</v>
      </c>
      <c r="M26" s="129">
        <v>8</v>
      </c>
      <c r="N26" s="197">
        <v>192.39599999999999</v>
      </c>
      <c r="O26" s="200">
        <v>1539.1679999999999</v>
      </c>
      <c r="P26" s="201">
        <v>894</v>
      </c>
      <c r="Q26" s="202">
        <v>0.76900000000000002</v>
      </c>
      <c r="R26" s="202">
        <v>2.7410000000000001</v>
      </c>
      <c r="S26" s="200">
        <v>3663.1670000000004</v>
      </c>
      <c r="T26" s="198">
        <v>46370</v>
      </c>
      <c r="U26" s="203">
        <v>86</v>
      </c>
      <c r="V26" s="135">
        <v>199.86199999999999</v>
      </c>
      <c r="W26" s="198">
        <v>17188.099999999999</v>
      </c>
      <c r="X26" s="129">
        <v>40</v>
      </c>
      <c r="Y26" s="135">
        <v>27.488</v>
      </c>
      <c r="Z26" s="198">
        <v>1099.5</v>
      </c>
      <c r="AA26" s="135">
        <v>0.86899999999999999</v>
      </c>
      <c r="AB26" s="204"/>
      <c r="AC26" s="218"/>
      <c r="AD26" s="198">
        <v>14792.1</v>
      </c>
      <c r="AE26" s="129">
        <v>420</v>
      </c>
      <c r="AF26" s="135">
        <v>0.32200000000000001</v>
      </c>
      <c r="AG26" s="198">
        <v>135.19999999999999</v>
      </c>
      <c r="AH26" s="135">
        <v>1.538</v>
      </c>
      <c r="AI26" s="198">
        <v>26179.8</v>
      </c>
      <c r="AJ26" s="139">
        <v>4.7999999999999996E-3</v>
      </c>
      <c r="AK26" s="135"/>
      <c r="AL26" s="198">
        <v>81.7</v>
      </c>
      <c r="AM26" s="129"/>
      <c r="AN26" s="129"/>
      <c r="AO26" s="127">
        <v>23.927</v>
      </c>
      <c r="AP26" s="141">
        <v>0.1</v>
      </c>
      <c r="AQ26" s="198">
        <v>0</v>
      </c>
      <c r="AR26" s="209">
        <v>1.65E-3</v>
      </c>
      <c r="AS26" s="198">
        <v>28.1</v>
      </c>
      <c r="AT26" s="209">
        <v>7.6E-3</v>
      </c>
      <c r="AU26" s="198">
        <v>129.4</v>
      </c>
      <c r="AV26" s="209">
        <v>2.639E-2</v>
      </c>
      <c r="AW26" s="198">
        <v>449.2</v>
      </c>
      <c r="AX26" s="129">
        <v>48</v>
      </c>
      <c r="AY26" s="141">
        <v>1</v>
      </c>
      <c r="AZ26" s="198">
        <v>48</v>
      </c>
      <c r="BA26" s="210">
        <v>2E-3</v>
      </c>
      <c r="BB26" s="198">
        <v>34</v>
      </c>
      <c r="BC26" s="139">
        <v>6.2799999999999995E-2</v>
      </c>
      <c r="BD26" s="198">
        <v>1069</v>
      </c>
      <c r="BE26" s="139">
        <v>2.7000000000000001E-3</v>
      </c>
      <c r="BF26" s="211">
        <v>46</v>
      </c>
      <c r="BG26" s="129">
        <v>5</v>
      </c>
      <c r="BH26" s="135">
        <v>566.32399999999996</v>
      </c>
      <c r="BI26" s="198">
        <v>2831.62</v>
      </c>
      <c r="BJ26" s="135">
        <v>3384.9879999999998</v>
      </c>
      <c r="BK26" s="212">
        <v>3384.9879999999998</v>
      </c>
      <c r="BL26" s="135">
        <v>2E-3</v>
      </c>
      <c r="BM26" s="198">
        <v>34</v>
      </c>
      <c r="BN26" s="257"/>
      <c r="BO26" s="186"/>
      <c r="BP26" s="198">
        <v>0</v>
      </c>
      <c r="BQ26" s="213">
        <v>114157.10799999999</v>
      </c>
      <c r="BR26" s="214">
        <v>6.7064450710844783</v>
      </c>
      <c r="BS26" s="215">
        <v>0.97192000000000001</v>
      </c>
      <c r="BT26" s="216"/>
    </row>
    <row r="27" spans="1:72" s="217" customFormat="1" ht="15.6" x14ac:dyDescent="0.3">
      <c r="A27" s="193">
        <v>19</v>
      </c>
      <c r="B27" s="194" t="s">
        <v>183</v>
      </c>
      <c r="C27" s="195">
        <v>16253</v>
      </c>
      <c r="D27" s="150">
        <v>326</v>
      </c>
      <c r="E27" s="197">
        <v>13.496</v>
      </c>
      <c r="F27" s="198">
        <v>4399.7</v>
      </c>
      <c r="G27" s="129">
        <v>1412</v>
      </c>
      <c r="H27" s="135">
        <v>9.64</v>
      </c>
      <c r="I27" s="129">
        <v>12</v>
      </c>
      <c r="J27" s="197">
        <v>13.496</v>
      </c>
      <c r="K27" s="141">
        <v>88739.150999999998</v>
      </c>
      <c r="L27" s="199">
        <v>0.14000000000000001</v>
      </c>
      <c r="M27" s="129">
        <v>11</v>
      </c>
      <c r="N27" s="197">
        <v>192.39599999999999</v>
      </c>
      <c r="O27" s="200">
        <v>2116.3559999999998</v>
      </c>
      <c r="P27" s="201">
        <v>878</v>
      </c>
      <c r="Q27" s="202">
        <v>0.76900000000000002</v>
      </c>
      <c r="R27" s="202">
        <v>2.7410000000000001</v>
      </c>
      <c r="S27" s="200">
        <v>3492.4259999999999</v>
      </c>
      <c r="T27" s="198">
        <v>33734.199999999997</v>
      </c>
      <c r="U27" s="203">
        <v>162.35</v>
      </c>
      <c r="V27" s="135">
        <v>199.86199999999999</v>
      </c>
      <c r="W27" s="198">
        <v>32447.599999999999</v>
      </c>
      <c r="X27" s="129">
        <v>105</v>
      </c>
      <c r="Y27" s="135">
        <v>27.488</v>
      </c>
      <c r="Z27" s="198">
        <v>2886.2</v>
      </c>
      <c r="AA27" s="135">
        <v>0.86899999999999999</v>
      </c>
      <c r="AB27" s="204">
        <v>7714</v>
      </c>
      <c r="AC27" s="218">
        <v>0.35</v>
      </c>
      <c r="AD27" s="198">
        <v>16148.8</v>
      </c>
      <c r="AE27" s="129">
        <v>315</v>
      </c>
      <c r="AF27" s="135">
        <v>0.32200000000000001</v>
      </c>
      <c r="AG27" s="198">
        <v>101.4</v>
      </c>
      <c r="AH27" s="135">
        <v>1.538</v>
      </c>
      <c r="AI27" s="198">
        <v>24997.1</v>
      </c>
      <c r="AJ27" s="139">
        <v>4.7999999999999996E-3</v>
      </c>
      <c r="AK27" s="135">
        <v>0.51</v>
      </c>
      <c r="AL27" s="198">
        <v>8367</v>
      </c>
      <c r="AM27" s="129">
        <v>189</v>
      </c>
      <c r="AN27" s="129"/>
      <c r="AO27" s="127">
        <v>23.927</v>
      </c>
      <c r="AP27" s="141">
        <v>0.1</v>
      </c>
      <c r="AQ27" s="198">
        <v>4522.2029999999995</v>
      </c>
      <c r="AR27" s="209">
        <v>1.65E-3</v>
      </c>
      <c r="AS27" s="198">
        <v>26.8</v>
      </c>
      <c r="AT27" s="209">
        <v>7.6E-3</v>
      </c>
      <c r="AU27" s="198">
        <v>123.5</v>
      </c>
      <c r="AV27" s="209">
        <v>2.639E-2</v>
      </c>
      <c r="AW27" s="198">
        <v>428.9</v>
      </c>
      <c r="AX27" s="129">
        <v>44</v>
      </c>
      <c r="AY27" s="141">
        <v>1</v>
      </c>
      <c r="AZ27" s="198">
        <v>44</v>
      </c>
      <c r="BA27" s="210">
        <v>2E-3</v>
      </c>
      <c r="BB27" s="198">
        <v>32.5</v>
      </c>
      <c r="BC27" s="139">
        <v>6.2799999999999995E-2</v>
      </c>
      <c r="BD27" s="198">
        <v>1020.7</v>
      </c>
      <c r="BE27" s="139">
        <v>2.7000000000000001E-3</v>
      </c>
      <c r="BF27" s="211">
        <v>43.9</v>
      </c>
      <c r="BG27" s="129">
        <v>5</v>
      </c>
      <c r="BH27" s="135">
        <v>566.32399999999996</v>
      </c>
      <c r="BI27" s="198">
        <v>2831.62</v>
      </c>
      <c r="BJ27" s="135">
        <v>3384.9879999999998</v>
      </c>
      <c r="BK27" s="212">
        <v>3384.9879999999998</v>
      </c>
      <c r="BL27" s="135">
        <v>2E-3</v>
      </c>
      <c r="BM27" s="198">
        <v>32.5</v>
      </c>
      <c r="BN27" s="257">
        <v>290</v>
      </c>
      <c r="BO27" s="186">
        <v>8.6999999999999993</v>
      </c>
      <c r="BP27" s="198">
        <v>2523</v>
      </c>
      <c r="BQ27" s="213">
        <v>138096.611</v>
      </c>
      <c r="BR27" s="214">
        <v>8.4966843659632065</v>
      </c>
      <c r="BS27" s="215">
        <v>1.2313700000000001</v>
      </c>
      <c r="BT27" s="216"/>
    </row>
    <row r="28" spans="1:72" s="217" customFormat="1" ht="15.6" x14ac:dyDescent="0.3">
      <c r="A28" s="193">
        <v>20</v>
      </c>
      <c r="B28" s="194" t="s">
        <v>184</v>
      </c>
      <c r="C28" s="195">
        <v>11526</v>
      </c>
      <c r="D28" s="150">
        <v>259</v>
      </c>
      <c r="E28" s="197">
        <v>13.496</v>
      </c>
      <c r="F28" s="198">
        <v>3495.5</v>
      </c>
      <c r="G28" s="129">
        <v>973</v>
      </c>
      <c r="H28" s="135">
        <v>9.64</v>
      </c>
      <c r="I28" s="129"/>
      <c r="J28" s="197">
        <v>13.496</v>
      </c>
      <c r="K28" s="141">
        <v>64735.712</v>
      </c>
      <c r="L28" s="199">
        <v>0.14000000000000001</v>
      </c>
      <c r="M28" s="129">
        <v>9</v>
      </c>
      <c r="N28" s="197">
        <v>192.39599999999999</v>
      </c>
      <c r="O28" s="200">
        <v>1731.5639999999999</v>
      </c>
      <c r="P28" s="201">
        <v>650</v>
      </c>
      <c r="Q28" s="202">
        <v>0.76900000000000002</v>
      </c>
      <c r="R28" s="202">
        <v>2.7410000000000001</v>
      </c>
      <c r="S28" s="200">
        <v>2529.8870000000002</v>
      </c>
      <c r="T28" s="198">
        <v>24017.3</v>
      </c>
      <c r="U28" s="203">
        <v>46.05</v>
      </c>
      <c r="V28" s="135">
        <v>199.86199999999999</v>
      </c>
      <c r="W28" s="198">
        <v>9203.6</v>
      </c>
      <c r="X28" s="129">
        <v>63</v>
      </c>
      <c r="Y28" s="135">
        <v>27.488</v>
      </c>
      <c r="Z28" s="198">
        <v>1731.7</v>
      </c>
      <c r="AA28" s="135">
        <v>0.86899999999999999</v>
      </c>
      <c r="AB28" s="204">
        <v>6526</v>
      </c>
      <c r="AC28" s="218">
        <v>0.35</v>
      </c>
      <c r="AD28" s="198">
        <v>11729.2</v>
      </c>
      <c r="AE28" s="129">
        <v>430</v>
      </c>
      <c r="AF28" s="135">
        <v>0.32200000000000001</v>
      </c>
      <c r="AG28" s="198">
        <v>138.5</v>
      </c>
      <c r="AH28" s="135">
        <v>1.538</v>
      </c>
      <c r="AI28" s="198">
        <v>17727</v>
      </c>
      <c r="AJ28" s="139">
        <v>4.7999999999999996E-3</v>
      </c>
      <c r="AK28" s="135">
        <v>0.189</v>
      </c>
      <c r="AL28" s="198">
        <v>2233.6999999999998</v>
      </c>
      <c r="AM28" s="129"/>
      <c r="AN28" s="129"/>
      <c r="AO28" s="127">
        <v>23.927</v>
      </c>
      <c r="AP28" s="138">
        <v>0.1</v>
      </c>
      <c r="AQ28" s="198">
        <v>0</v>
      </c>
      <c r="AR28" s="209">
        <v>1.65E-3</v>
      </c>
      <c r="AS28" s="198">
        <v>19</v>
      </c>
      <c r="AT28" s="209">
        <v>7.6E-3</v>
      </c>
      <c r="AU28" s="198">
        <v>87.6</v>
      </c>
      <c r="AV28" s="209">
        <v>2.639E-2</v>
      </c>
      <c r="AW28" s="198">
        <v>304.2</v>
      </c>
      <c r="AX28" s="129">
        <v>47</v>
      </c>
      <c r="AY28" s="141">
        <v>1</v>
      </c>
      <c r="AZ28" s="198">
        <v>47</v>
      </c>
      <c r="BA28" s="210">
        <v>2E-3</v>
      </c>
      <c r="BB28" s="198">
        <v>23.1</v>
      </c>
      <c r="BC28" s="139">
        <v>6.2799999999999995E-2</v>
      </c>
      <c r="BD28" s="198">
        <v>723.8</v>
      </c>
      <c r="BE28" s="139">
        <v>2.7000000000000001E-3</v>
      </c>
      <c r="BF28" s="211">
        <v>31.1</v>
      </c>
      <c r="BG28" s="129">
        <v>5</v>
      </c>
      <c r="BH28" s="135">
        <v>566.32399999999996</v>
      </c>
      <c r="BI28" s="198">
        <v>2831.62</v>
      </c>
      <c r="BJ28" s="135">
        <v>3384.9879999999998</v>
      </c>
      <c r="BK28" s="212">
        <v>3384.9879999999998</v>
      </c>
      <c r="BL28" s="135">
        <v>2E-3</v>
      </c>
      <c r="BM28" s="198">
        <v>23.1</v>
      </c>
      <c r="BN28" s="257">
        <v>337.41</v>
      </c>
      <c r="BO28" s="186">
        <v>8.6999999999999993</v>
      </c>
      <c r="BP28" s="198">
        <v>2935.5</v>
      </c>
      <c r="BQ28" s="213">
        <v>80687.508000000016</v>
      </c>
      <c r="BR28" s="214">
        <v>7.0004778761061957</v>
      </c>
      <c r="BS28" s="215">
        <v>1.01454</v>
      </c>
      <c r="BT28" s="216"/>
    </row>
    <row r="29" spans="1:72" s="217" customFormat="1" ht="15.6" x14ac:dyDescent="0.3">
      <c r="A29" s="193">
        <v>21</v>
      </c>
      <c r="B29" s="194" t="s">
        <v>185</v>
      </c>
      <c r="C29" s="195">
        <v>16297</v>
      </c>
      <c r="D29" s="150">
        <v>347</v>
      </c>
      <c r="E29" s="197">
        <v>13.496</v>
      </c>
      <c r="F29" s="198">
        <v>4683.1000000000004</v>
      </c>
      <c r="G29" s="129">
        <v>1325</v>
      </c>
      <c r="H29" s="135">
        <v>9.64</v>
      </c>
      <c r="I29" s="129">
        <v>12</v>
      </c>
      <c r="J29" s="197">
        <v>13.496</v>
      </c>
      <c r="K29" s="141">
        <v>78118.87</v>
      </c>
      <c r="L29" s="199">
        <v>0.14000000000000001</v>
      </c>
      <c r="M29" s="129">
        <v>13</v>
      </c>
      <c r="N29" s="197">
        <v>192.39599999999999</v>
      </c>
      <c r="O29" s="200">
        <v>2501.1479999999997</v>
      </c>
      <c r="P29" s="201">
        <v>665</v>
      </c>
      <c r="Q29" s="202">
        <v>0.76900000000000002</v>
      </c>
      <c r="R29" s="202">
        <v>2.7410000000000001</v>
      </c>
      <c r="S29" s="200">
        <v>2841.69</v>
      </c>
      <c r="T29" s="198">
        <v>31025.3</v>
      </c>
      <c r="U29" s="203">
        <v>73.75</v>
      </c>
      <c r="V29" s="135">
        <v>199.86199999999999</v>
      </c>
      <c r="W29" s="198">
        <v>14739.8</v>
      </c>
      <c r="X29" s="129">
        <v>85</v>
      </c>
      <c r="Y29" s="135">
        <v>27.488</v>
      </c>
      <c r="Z29" s="198">
        <v>2336.5</v>
      </c>
      <c r="AA29" s="135">
        <v>0.86899999999999999</v>
      </c>
      <c r="AB29" s="204">
        <v>7145</v>
      </c>
      <c r="AC29" s="218">
        <v>0.35</v>
      </c>
      <c r="AD29" s="198">
        <v>16037.7</v>
      </c>
      <c r="AE29" s="129">
        <v>452</v>
      </c>
      <c r="AF29" s="135">
        <v>0.32200000000000001</v>
      </c>
      <c r="AG29" s="198">
        <v>145.5</v>
      </c>
      <c r="AH29" s="135">
        <v>1.538</v>
      </c>
      <c r="AI29" s="198">
        <v>25064.799999999999</v>
      </c>
      <c r="AJ29" s="139">
        <v>4.7999999999999996E-3</v>
      </c>
      <c r="AK29" s="135">
        <v>0.36299999999999999</v>
      </c>
      <c r="AL29" s="198">
        <v>5994</v>
      </c>
      <c r="AM29" s="129">
        <v>118</v>
      </c>
      <c r="AN29" s="129"/>
      <c r="AO29" s="127">
        <v>23.927</v>
      </c>
      <c r="AP29" s="138">
        <v>0.1</v>
      </c>
      <c r="AQ29" s="198">
        <v>2823.386</v>
      </c>
      <c r="AR29" s="209">
        <v>1.65E-3</v>
      </c>
      <c r="AS29" s="198">
        <v>26.9</v>
      </c>
      <c r="AT29" s="209">
        <v>7.6E-3</v>
      </c>
      <c r="AU29" s="198">
        <v>123.9</v>
      </c>
      <c r="AV29" s="209">
        <v>2.639E-2</v>
      </c>
      <c r="AW29" s="198">
        <v>430.1</v>
      </c>
      <c r="AX29" s="129">
        <v>74</v>
      </c>
      <c r="AY29" s="141">
        <v>1</v>
      </c>
      <c r="AZ29" s="198">
        <v>74</v>
      </c>
      <c r="BA29" s="210">
        <v>2E-3</v>
      </c>
      <c r="BB29" s="198">
        <v>32.6</v>
      </c>
      <c r="BC29" s="139">
        <v>6.2799999999999995E-2</v>
      </c>
      <c r="BD29" s="198">
        <v>1023.5</v>
      </c>
      <c r="BE29" s="139">
        <v>2.7000000000000001E-3</v>
      </c>
      <c r="BF29" s="211">
        <v>44</v>
      </c>
      <c r="BG29" s="129">
        <v>5</v>
      </c>
      <c r="BH29" s="135">
        <v>566.32399999999996</v>
      </c>
      <c r="BI29" s="198">
        <v>2831.62</v>
      </c>
      <c r="BJ29" s="135">
        <v>3384.9879999999998</v>
      </c>
      <c r="BK29" s="212">
        <v>3384.9879999999998</v>
      </c>
      <c r="BL29" s="135">
        <v>2E-3</v>
      </c>
      <c r="BM29" s="198">
        <v>32.6</v>
      </c>
      <c r="BN29" s="257">
        <v>235.1</v>
      </c>
      <c r="BO29" s="186">
        <v>8.6999999999999993</v>
      </c>
      <c r="BP29" s="198">
        <v>2045.4</v>
      </c>
      <c r="BQ29" s="213">
        <v>112899.69399999999</v>
      </c>
      <c r="BR29" s="214">
        <v>6.9276366202368527</v>
      </c>
      <c r="BS29" s="215">
        <v>1.0039800000000001</v>
      </c>
      <c r="BT29" s="216"/>
    </row>
    <row r="30" spans="1:72" s="217" customFormat="1" ht="15.6" x14ac:dyDescent="0.3">
      <c r="A30" s="193">
        <v>22</v>
      </c>
      <c r="B30" s="194" t="s">
        <v>186</v>
      </c>
      <c r="C30" s="195">
        <v>26170</v>
      </c>
      <c r="D30" s="150">
        <v>762</v>
      </c>
      <c r="E30" s="197">
        <v>13.496</v>
      </c>
      <c r="F30" s="198">
        <v>10284</v>
      </c>
      <c r="G30" s="129">
        <v>2616</v>
      </c>
      <c r="H30" s="135">
        <v>9.64</v>
      </c>
      <c r="I30" s="129">
        <v>105</v>
      </c>
      <c r="J30" s="197">
        <v>13.496</v>
      </c>
      <c r="K30" s="141">
        <v>119500.897</v>
      </c>
      <c r="L30" s="199">
        <v>0.14000000000000001</v>
      </c>
      <c r="M30" s="129">
        <v>6</v>
      </c>
      <c r="N30" s="197">
        <v>192.39599999999999</v>
      </c>
      <c r="O30" s="200">
        <v>1154.376</v>
      </c>
      <c r="P30" s="201">
        <v>1160</v>
      </c>
      <c r="Q30" s="202">
        <v>0.76900000000000002</v>
      </c>
      <c r="R30" s="202">
        <v>2.7410000000000001</v>
      </c>
      <c r="S30" s="200">
        <v>5191.2640000000001</v>
      </c>
      <c r="T30" s="198">
        <v>53440</v>
      </c>
      <c r="U30" s="203">
        <v>64.84</v>
      </c>
      <c r="V30" s="135">
        <v>199.86199999999999</v>
      </c>
      <c r="W30" s="198">
        <v>12959.1</v>
      </c>
      <c r="X30" s="129">
        <v>110</v>
      </c>
      <c r="Y30" s="135">
        <v>27.488</v>
      </c>
      <c r="Z30" s="198">
        <v>3023.7</v>
      </c>
      <c r="AA30" s="135">
        <v>0.73399999999999999</v>
      </c>
      <c r="AB30" s="204">
        <v>15382</v>
      </c>
      <c r="AC30" s="218">
        <v>0.25</v>
      </c>
      <c r="AD30" s="198">
        <v>22092.9</v>
      </c>
      <c r="AE30" s="129">
        <v>750</v>
      </c>
      <c r="AF30" s="135">
        <v>0.32200000000000001</v>
      </c>
      <c r="AG30" s="198">
        <v>241.5</v>
      </c>
      <c r="AH30" s="135">
        <v>1.538</v>
      </c>
      <c r="AI30" s="198">
        <v>40249.5</v>
      </c>
      <c r="AJ30" s="139">
        <v>4.7999999999999996E-3</v>
      </c>
      <c r="AK30" s="135">
        <v>7.0000000000000001E-3</v>
      </c>
      <c r="AL30" s="198">
        <v>308.8</v>
      </c>
      <c r="AM30" s="129">
        <v>282</v>
      </c>
      <c r="AN30" s="129"/>
      <c r="AO30" s="127">
        <v>23.927</v>
      </c>
      <c r="AP30" s="138">
        <v>0.1</v>
      </c>
      <c r="AQ30" s="198">
        <v>6747.4139999999998</v>
      </c>
      <c r="AR30" s="209">
        <v>1.65E-3</v>
      </c>
      <c r="AS30" s="198">
        <v>43.2</v>
      </c>
      <c r="AT30" s="209">
        <v>7.6E-3</v>
      </c>
      <c r="AU30" s="198">
        <v>198.9</v>
      </c>
      <c r="AV30" s="209">
        <v>2.639E-2</v>
      </c>
      <c r="AW30" s="198">
        <v>690.6</v>
      </c>
      <c r="AX30" s="129">
        <v>56</v>
      </c>
      <c r="AY30" s="141">
        <v>1</v>
      </c>
      <c r="AZ30" s="198">
        <v>56</v>
      </c>
      <c r="BA30" s="210">
        <v>2E-3</v>
      </c>
      <c r="BB30" s="198">
        <v>52.3</v>
      </c>
      <c r="BC30" s="139">
        <v>6.2799999999999995E-2</v>
      </c>
      <c r="BD30" s="198">
        <v>1643.5</v>
      </c>
      <c r="BE30" s="139">
        <v>2.7000000000000001E-3</v>
      </c>
      <c r="BF30" s="211">
        <v>70.7</v>
      </c>
      <c r="BG30" s="129">
        <v>5</v>
      </c>
      <c r="BH30" s="135">
        <v>566.32399999999996</v>
      </c>
      <c r="BI30" s="198">
        <v>2831.62</v>
      </c>
      <c r="BJ30" s="135">
        <v>3384.9879999999998</v>
      </c>
      <c r="BK30" s="212">
        <v>3384.9879999999998</v>
      </c>
      <c r="BL30" s="135">
        <v>2E-3</v>
      </c>
      <c r="BM30" s="198">
        <v>52.3</v>
      </c>
      <c r="BN30" s="257">
        <v>429.1</v>
      </c>
      <c r="BO30" s="186">
        <v>8.6999999999999993</v>
      </c>
      <c r="BP30" s="198">
        <v>3733.2</v>
      </c>
      <c r="BQ30" s="213">
        <v>162104.22200000001</v>
      </c>
      <c r="BR30" s="214">
        <v>6.1942767290790988</v>
      </c>
      <c r="BS30" s="215">
        <v>0.89770000000000005</v>
      </c>
      <c r="BT30" s="216"/>
    </row>
    <row r="31" spans="1:72" s="217" customFormat="1" ht="15.6" x14ac:dyDescent="0.3">
      <c r="A31" s="193">
        <v>23</v>
      </c>
      <c r="B31" s="194" t="s">
        <v>187</v>
      </c>
      <c r="C31" s="195">
        <v>23035</v>
      </c>
      <c r="D31" s="150">
        <v>1024</v>
      </c>
      <c r="E31" s="197">
        <v>13.496</v>
      </c>
      <c r="F31" s="198">
        <v>13819.9</v>
      </c>
      <c r="G31" s="129">
        <v>2690</v>
      </c>
      <c r="H31" s="135">
        <v>9.64</v>
      </c>
      <c r="I31" s="129">
        <v>47</v>
      </c>
      <c r="J31" s="197">
        <v>13.496</v>
      </c>
      <c r="K31" s="141">
        <v>140128.06200000001</v>
      </c>
      <c r="L31" s="199">
        <v>0.14000000000000001</v>
      </c>
      <c r="M31" s="129">
        <v>13</v>
      </c>
      <c r="N31" s="197">
        <v>192.39599999999999</v>
      </c>
      <c r="O31" s="200">
        <v>2501.1479999999997</v>
      </c>
      <c r="P31" s="201">
        <v>1230</v>
      </c>
      <c r="Q31" s="202">
        <v>0.76900000000000002</v>
      </c>
      <c r="R31" s="202">
        <v>2.7410000000000001</v>
      </c>
      <c r="S31" s="200">
        <v>5440.0400000000009</v>
      </c>
      <c r="T31" s="198">
        <v>57844.3</v>
      </c>
      <c r="U31" s="203">
        <v>94.5</v>
      </c>
      <c r="V31" s="135">
        <v>199.86199999999999</v>
      </c>
      <c r="W31" s="198">
        <v>18887</v>
      </c>
      <c r="X31" s="129">
        <v>172</v>
      </c>
      <c r="Y31" s="135">
        <v>27.488</v>
      </c>
      <c r="Z31" s="198">
        <v>4727.8999999999996</v>
      </c>
      <c r="AA31" s="135">
        <v>0.73399999999999999</v>
      </c>
      <c r="AB31" s="204">
        <v>8351</v>
      </c>
      <c r="AC31" s="218">
        <v>0.35</v>
      </c>
      <c r="AD31" s="198">
        <v>19099.8</v>
      </c>
      <c r="AE31" s="129">
        <v>510</v>
      </c>
      <c r="AF31" s="135">
        <v>0.32200000000000001</v>
      </c>
      <c r="AG31" s="198">
        <v>164.2</v>
      </c>
      <c r="AH31" s="135">
        <v>1.538</v>
      </c>
      <c r="AI31" s="198">
        <v>35427.800000000003</v>
      </c>
      <c r="AJ31" s="139">
        <v>4.7999999999999996E-3</v>
      </c>
      <c r="AK31" s="135">
        <v>0.58199999999999996</v>
      </c>
      <c r="AL31" s="198">
        <v>13516.9</v>
      </c>
      <c r="AM31" s="129">
        <v>197</v>
      </c>
      <c r="AN31" s="129"/>
      <c r="AO31" s="127">
        <v>23.927</v>
      </c>
      <c r="AP31" s="138">
        <v>0.1</v>
      </c>
      <c r="AQ31" s="198">
        <v>4713.6189999999997</v>
      </c>
      <c r="AR31" s="209">
        <v>1.65E-3</v>
      </c>
      <c r="AS31" s="198">
        <v>38</v>
      </c>
      <c r="AT31" s="209">
        <v>7.6E-3</v>
      </c>
      <c r="AU31" s="198">
        <v>175.1</v>
      </c>
      <c r="AV31" s="209">
        <v>2.639E-2</v>
      </c>
      <c r="AW31" s="198">
        <v>607.9</v>
      </c>
      <c r="AX31" s="129">
        <v>91</v>
      </c>
      <c r="AY31" s="141">
        <v>1</v>
      </c>
      <c r="AZ31" s="198">
        <v>91</v>
      </c>
      <c r="BA31" s="210">
        <v>2E-3</v>
      </c>
      <c r="BB31" s="198">
        <v>46.1</v>
      </c>
      <c r="BC31" s="139">
        <v>6.2799999999999995E-2</v>
      </c>
      <c r="BD31" s="198">
        <v>1446.6</v>
      </c>
      <c r="BE31" s="139">
        <v>2.7000000000000001E-3</v>
      </c>
      <c r="BF31" s="211">
        <v>62.2</v>
      </c>
      <c r="BG31" s="129">
        <v>5</v>
      </c>
      <c r="BH31" s="135">
        <v>566.32399999999996</v>
      </c>
      <c r="BI31" s="198">
        <v>2831.62</v>
      </c>
      <c r="BJ31" s="135">
        <v>3384.9879999999998</v>
      </c>
      <c r="BK31" s="212">
        <v>3384.9879999999998</v>
      </c>
      <c r="BL31" s="135">
        <v>2E-3</v>
      </c>
      <c r="BM31" s="198">
        <v>46.1</v>
      </c>
      <c r="BN31" s="257">
        <v>829</v>
      </c>
      <c r="BO31" s="186">
        <v>8.6999999999999993</v>
      </c>
      <c r="BP31" s="198">
        <v>7212.3</v>
      </c>
      <c r="BQ31" s="213">
        <v>184143.32700000002</v>
      </c>
      <c r="BR31" s="214">
        <v>7.9940667245495991</v>
      </c>
      <c r="BS31" s="215">
        <v>1.1585300000000001</v>
      </c>
      <c r="BT31" s="216"/>
    </row>
    <row r="32" spans="1:72" s="217" customFormat="1" ht="15.6" x14ac:dyDescent="0.3">
      <c r="A32" s="193">
        <v>24</v>
      </c>
      <c r="B32" s="194" t="s">
        <v>188</v>
      </c>
      <c r="C32" s="195">
        <v>37542</v>
      </c>
      <c r="D32" s="150">
        <v>1687</v>
      </c>
      <c r="E32" s="197">
        <v>13.496</v>
      </c>
      <c r="F32" s="198">
        <v>22767.8</v>
      </c>
      <c r="G32" s="129">
        <v>3591</v>
      </c>
      <c r="H32" s="135">
        <v>9.64</v>
      </c>
      <c r="I32" s="129">
        <v>67</v>
      </c>
      <c r="J32" s="197">
        <v>13.496</v>
      </c>
      <c r="K32" s="141">
        <v>185820.5</v>
      </c>
      <c r="L32" s="199">
        <v>0.14000000000000001</v>
      </c>
      <c r="M32" s="129">
        <v>16</v>
      </c>
      <c r="N32" s="197">
        <v>192.39599999999999</v>
      </c>
      <c r="O32" s="200">
        <v>3078.3359999999998</v>
      </c>
      <c r="P32" s="201">
        <v>1790</v>
      </c>
      <c r="Q32" s="202">
        <v>0.76900000000000002</v>
      </c>
      <c r="R32" s="202">
        <v>2.7410000000000001</v>
      </c>
      <c r="S32" s="200">
        <v>7667.8690000000006</v>
      </c>
      <c r="T32" s="198">
        <v>77255.600000000006</v>
      </c>
      <c r="U32" s="203">
        <v>213</v>
      </c>
      <c r="V32" s="135">
        <v>199.86199999999999</v>
      </c>
      <c r="W32" s="198">
        <v>42570.6</v>
      </c>
      <c r="X32" s="129">
        <v>300</v>
      </c>
      <c r="Y32" s="135">
        <v>27.488</v>
      </c>
      <c r="Z32" s="198">
        <v>8246.4</v>
      </c>
      <c r="AA32" s="135">
        <v>0.60099999999999998</v>
      </c>
      <c r="AB32" s="204">
        <v>16389</v>
      </c>
      <c r="AC32" s="218">
        <v>0.25</v>
      </c>
      <c r="AD32" s="198">
        <v>25635.7</v>
      </c>
      <c r="AE32" s="129">
        <v>704</v>
      </c>
      <c r="AF32" s="135">
        <v>0.32200000000000001</v>
      </c>
      <c r="AG32" s="198">
        <v>226.7</v>
      </c>
      <c r="AH32" s="135">
        <v>1.538</v>
      </c>
      <c r="AI32" s="198">
        <v>57739.6</v>
      </c>
      <c r="AJ32" s="139">
        <v>4.7999999999999996E-3</v>
      </c>
      <c r="AK32" s="135">
        <v>0.19400000000000001</v>
      </c>
      <c r="AL32" s="198">
        <v>7463.3</v>
      </c>
      <c r="AM32" s="129">
        <v>551</v>
      </c>
      <c r="AN32" s="129"/>
      <c r="AO32" s="127">
        <v>23.927</v>
      </c>
      <c r="AP32" s="138">
        <v>0.1</v>
      </c>
      <c r="AQ32" s="198">
        <v>13183.777</v>
      </c>
      <c r="AR32" s="209">
        <v>1.65E-3</v>
      </c>
      <c r="AS32" s="198">
        <v>61.9</v>
      </c>
      <c r="AT32" s="209">
        <v>7.6E-3</v>
      </c>
      <c r="AU32" s="198">
        <v>285.3</v>
      </c>
      <c r="AV32" s="209">
        <v>2.639E-2</v>
      </c>
      <c r="AW32" s="198">
        <v>990.7</v>
      </c>
      <c r="AX32" s="129">
        <v>120</v>
      </c>
      <c r="AY32" s="141">
        <v>1</v>
      </c>
      <c r="AZ32" s="198">
        <v>120</v>
      </c>
      <c r="BA32" s="210">
        <v>2E-3</v>
      </c>
      <c r="BB32" s="198">
        <v>75.099999999999994</v>
      </c>
      <c r="BC32" s="139">
        <v>6.2799999999999995E-2</v>
      </c>
      <c r="BD32" s="198">
        <v>2357.6</v>
      </c>
      <c r="BE32" s="139">
        <v>2.7000000000000001E-3</v>
      </c>
      <c r="BF32" s="211">
        <v>101.4</v>
      </c>
      <c r="BG32" s="129">
        <v>8</v>
      </c>
      <c r="BH32" s="135">
        <v>498.62299999999999</v>
      </c>
      <c r="BI32" s="198">
        <v>3988.9839999999999</v>
      </c>
      <c r="BJ32" s="135">
        <v>3384.9879999999998</v>
      </c>
      <c r="BK32" s="212">
        <v>3384.9879999999998</v>
      </c>
      <c r="BL32" s="135">
        <v>2E-3</v>
      </c>
      <c r="BM32" s="198">
        <v>75.099999999999994</v>
      </c>
      <c r="BN32" s="257">
        <v>586.6</v>
      </c>
      <c r="BO32" s="186">
        <v>8.6999999999999993</v>
      </c>
      <c r="BP32" s="198">
        <v>5103.3999999999996</v>
      </c>
      <c r="BQ32" s="213">
        <v>271633.94900000002</v>
      </c>
      <c r="BR32" s="214">
        <v>7.2354682488945716</v>
      </c>
      <c r="BS32" s="215">
        <v>1.0485899999999999</v>
      </c>
      <c r="BT32" s="216"/>
    </row>
    <row r="33" spans="1:72" s="217" customFormat="1" ht="15.6" x14ac:dyDescent="0.3">
      <c r="A33" s="193">
        <v>25</v>
      </c>
      <c r="B33" s="194" t="s">
        <v>189</v>
      </c>
      <c r="C33" s="195">
        <v>6319</v>
      </c>
      <c r="D33" s="150">
        <v>140</v>
      </c>
      <c r="E33" s="197">
        <v>13.496</v>
      </c>
      <c r="F33" s="198">
        <v>1889.4</v>
      </c>
      <c r="G33" s="129">
        <v>530</v>
      </c>
      <c r="H33" s="135">
        <v>9.64</v>
      </c>
      <c r="I33" s="129">
        <v>20</v>
      </c>
      <c r="J33" s="197">
        <v>13.496</v>
      </c>
      <c r="K33" s="141">
        <v>40107.968999999997</v>
      </c>
      <c r="L33" s="199">
        <v>0.14000000000000001</v>
      </c>
      <c r="M33" s="129">
        <v>5</v>
      </c>
      <c r="N33" s="197">
        <v>192.39599999999999</v>
      </c>
      <c r="O33" s="200">
        <v>961.9799999999999</v>
      </c>
      <c r="P33" s="201">
        <v>302</v>
      </c>
      <c r="Q33" s="202">
        <v>0.76900000000000002</v>
      </c>
      <c r="R33" s="202">
        <v>2.7410000000000001</v>
      </c>
      <c r="S33" s="200">
        <v>1235.3520000000001</v>
      </c>
      <c r="T33" s="198">
        <v>13944.6</v>
      </c>
      <c r="U33" s="203">
        <v>15.2</v>
      </c>
      <c r="V33" s="135">
        <v>199.86199999999999</v>
      </c>
      <c r="W33" s="198">
        <v>3037.9</v>
      </c>
      <c r="X33" s="129">
        <v>68</v>
      </c>
      <c r="Y33" s="135">
        <v>27.488</v>
      </c>
      <c r="Z33" s="198">
        <v>1869.2</v>
      </c>
      <c r="AA33" s="135">
        <v>1.171</v>
      </c>
      <c r="AB33" s="204">
        <v>3113</v>
      </c>
      <c r="AC33" s="218">
        <v>0.46899999999999997</v>
      </c>
      <c r="AD33" s="198">
        <v>8494.5</v>
      </c>
      <c r="AE33" s="129">
        <v>220</v>
      </c>
      <c r="AF33" s="135">
        <v>0.32200000000000001</v>
      </c>
      <c r="AG33" s="198">
        <v>70.8</v>
      </c>
      <c r="AH33" s="135">
        <v>1.538</v>
      </c>
      <c r="AI33" s="198">
        <v>9718.6</v>
      </c>
      <c r="AJ33" s="139">
        <v>4.7999999999999996E-3</v>
      </c>
      <c r="AK33" s="135"/>
      <c r="AL33" s="198">
        <v>30.3</v>
      </c>
      <c r="AM33" s="129">
        <v>80</v>
      </c>
      <c r="AN33" s="129"/>
      <c r="AO33" s="127">
        <v>23.927</v>
      </c>
      <c r="AP33" s="138">
        <v>0.1</v>
      </c>
      <c r="AQ33" s="198">
        <v>1914.1599999999999</v>
      </c>
      <c r="AR33" s="209">
        <v>1.65E-3</v>
      </c>
      <c r="AS33" s="198">
        <v>10.4</v>
      </c>
      <c r="AT33" s="209">
        <v>7.6E-3</v>
      </c>
      <c r="AU33" s="198">
        <v>48</v>
      </c>
      <c r="AV33" s="209">
        <v>2.639E-2</v>
      </c>
      <c r="AW33" s="198">
        <v>166.8</v>
      </c>
      <c r="AX33" s="129">
        <v>36</v>
      </c>
      <c r="AY33" s="141">
        <v>1</v>
      </c>
      <c r="AZ33" s="198">
        <v>36</v>
      </c>
      <c r="BA33" s="210">
        <v>2E-3</v>
      </c>
      <c r="BB33" s="198">
        <v>12.6</v>
      </c>
      <c r="BC33" s="139">
        <v>6.2799999999999995E-2</v>
      </c>
      <c r="BD33" s="198">
        <v>396.8</v>
      </c>
      <c r="BE33" s="139">
        <v>2.7000000000000001E-3</v>
      </c>
      <c r="BF33" s="211">
        <v>17.100000000000001</v>
      </c>
      <c r="BG33" s="129">
        <v>5</v>
      </c>
      <c r="BH33" s="135">
        <v>566.32399999999996</v>
      </c>
      <c r="BI33" s="198">
        <v>2831.62</v>
      </c>
      <c r="BJ33" s="135">
        <v>3384.9879999999998</v>
      </c>
      <c r="BK33" s="212">
        <v>3384.9879999999998</v>
      </c>
      <c r="BL33" s="135">
        <v>2E-3</v>
      </c>
      <c r="BM33" s="198">
        <v>12.6</v>
      </c>
      <c r="BN33" s="257">
        <v>122</v>
      </c>
      <c r="BO33" s="186">
        <v>8.6999999999999993</v>
      </c>
      <c r="BP33" s="198">
        <v>1061.4000000000001</v>
      </c>
      <c r="BQ33" s="213">
        <v>48947.768000000011</v>
      </c>
      <c r="BR33" s="214">
        <v>7.7461256527931655</v>
      </c>
      <c r="BS33" s="215">
        <v>1.1226</v>
      </c>
      <c r="BT33" s="216"/>
    </row>
    <row r="34" spans="1:72" s="217" customFormat="1" ht="15.6" x14ac:dyDescent="0.3">
      <c r="A34" s="193">
        <v>26</v>
      </c>
      <c r="B34" s="194" t="s">
        <v>190</v>
      </c>
      <c r="C34" s="195">
        <v>14561</v>
      </c>
      <c r="D34" s="150">
        <v>343</v>
      </c>
      <c r="E34" s="197">
        <v>13.496</v>
      </c>
      <c r="F34" s="198">
        <v>4629.1000000000004</v>
      </c>
      <c r="G34" s="129">
        <v>1424</v>
      </c>
      <c r="H34" s="135">
        <v>9.64</v>
      </c>
      <c r="I34" s="129">
        <v>37</v>
      </c>
      <c r="J34" s="197">
        <v>13.496</v>
      </c>
      <c r="K34" s="141">
        <v>77332.308999999994</v>
      </c>
      <c r="L34" s="199">
        <v>0.14000000000000001</v>
      </c>
      <c r="M34" s="129">
        <v>11</v>
      </c>
      <c r="N34" s="197">
        <v>192.39599999999999</v>
      </c>
      <c r="O34" s="200">
        <v>2116.3559999999998</v>
      </c>
      <c r="P34" s="201">
        <v>665</v>
      </c>
      <c r="Q34" s="202">
        <v>0.76900000000000002</v>
      </c>
      <c r="R34" s="202">
        <v>2.7410000000000001</v>
      </c>
      <c r="S34" s="200">
        <v>2917.8209999999999</v>
      </c>
      <c r="T34" s="198">
        <v>32079.200000000001</v>
      </c>
      <c r="U34" s="203">
        <v>68.650000000000006</v>
      </c>
      <c r="V34" s="135">
        <v>199.86199999999999</v>
      </c>
      <c r="W34" s="198">
        <v>13720.5</v>
      </c>
      <c r="X34" s="129">
        <v>130</v>
      </c>
      <c r="Y34" s="135">
        <v>27.488</v>
      </c>
      <c r="Z34" s="198">
        <v>3573.4</v>
      </c>
      <c r="AA34" s="135">
        <v>0.86899999999999999</v>
      </c>
      <c r="AB34" s="204">
        <v>7406</v>
      </c>
      <c r="AC34" s="218">
        <v>0.35</v>
      </c>
      <c r="AD34" s="198">
        <v>14597.6</v>
      </c>
      <c r="AE34" s="129">
        <v>320</v>
      </c>
      <c r="AF34" s="135">
        <v>0.32200000000000001</v>
      </c>
      <c r="AG34" s="198">
        <v>103</v>
      </c>
      <c r="AH34" s="135">
        <v>1.538</v>
      </c>
      <c r="AI34" s="198">
        <v>22394.799999999999</v>
      </c>
      <c r="AJ34" s="139">
        <v>4.7999999999999996E-3</v>
      </c>
      <c r="AK34" s="135">
        <v>0.112</v>
      </c>
      <c r="AL34" s="198">
        <v>1700.7</v>
      </c>
      <c r="AM34" s="129"/>
      <c r="AN34" s="129">
        <v>62</v>
      </c>
      <c r="AO34" s="127">
        <v>23.927</v>
      </c>
      <c r="AP34" s="138">
        <v>0.1</v>
      </c>
      <c r="AQ34" s="198">
        <v>1631.8213999999998</v>
      </c>
      <c r="AR34" s="209">
        <v>1.65E-3</v>
      </c>
      <c r="AS34" s="198">
        <v>24</v>
      </c>
      <c r="AT34" s="209">
        <v>7.6E-3</v>
      </c>
      <c r="AU34" s="198">
        <v>110.7</v>
      </c>
      <c r="AV34" s="209">
        <v>2.639E-2</v>
      </c>
      <c r="AW34" s="198">
        <v>384.3</v>
      </c>
      <c r="AX34" s="129">
        <v>48</v>
      </c>
      <c r="AY34" s="141">
        <v>1</v>
      </c>
      <c r="AZ34" s="198">
        <v>48</v>
      </c>
      <c r="BA34" s="210">
        <v>2E-3</v>
      </c>
      <c r="BB34" s="198">
        <v>29.1</v>
      </c>
      <c r="BC34" s="139">
        <v>6.2799999999999995E-2</v>
      </c>
      <c r="BD34" s="198">
        <v>914.4</v>
      </c>
      <c r="BE34" s="139">
        <v>2.7000000000000001E-3</v>
      </c>
      <c r="BF34" s="211">
        <v>39.299999999999997</v>
      </c>
      <c r="BG34" s="129">
        <v>5</v>
      </c>
      <c r="BH34" s="135">
        <v>566.32399999999996</v>
      </c>
      <c r="BI34" s="198">
        <v>2831.62</v>
      </c>
      <c r="BJ34" s="135">
        <v>3384.9879999999998</v>
      </c>
      <c r="BK34" s="212">
        <v>3384.9879999999998</v>
      </c>
      <c r="BL34" s="135">
        <v>2E-3</v>
      </c>
      <c r="BM34" s="198">
        <v>29.1</v>
      </c>
      <c r="BN34" s="257">
        <v>206.2</v>
      </c>
      <c r="BO34" s="186">
        <v>8.6999999999999993</v>
      </c>
      <c r="BP34" s="198">
        <v>1793.9</v>
      </c>
      <c r="BQ34" s="213">
        <v>104019.5294</v>
      </c>
      <c r="BR34" s="214">
        <v>7.1437078085296335</v>
      </c>
      <c r="BS34" s="215">
        <v>1.03529</v>
      </c>
      <c r="BT34" s="216"/>
    </row>
    <row r="35" spans="1:72" s="217" customFormat="1" ht="15.6" x14ac:dyDescent="0.3">
      <c r="A35" s="193">
        <v>27</v>
      </c>
      <c r="B35" s="194" t="s">
        <v>213</v>
      </c>
      <c r="C35" s="195">
        <v>36368</v>
      </c>
      <c r="D35" s="150">
        <v>1180</v>
      </c>
      <c r="E35" s="197">
        <v>13.496</v>
      </c>
      <c r="F35" s="198">
        <v>15925.3</v>
      </c>
      <c r="G35" s="129">
        <v>3475</v>
      </c>
      <c r="H35" s="135">
        <v>9.64</v>
      </c>
      <c r="I35" s="129">
        <v>132</v>
      </c>
      <c r="J35" s="197">
        <v>13.496</v>
      </c>
      <c r="K35" s="141">
        <v>159115.21</v>
      </c>
      <c r="L35" s="199">
        <v>0.16</v>
      </c>
      <c r="M35" s="129">
        <v>22</v>
      </c>
      <c r="N35" s="197">
        <v>192.39599999999999</v>
      </c>
      <c r="O35" s="200">
        <v>4232.7119999999995</v>
      </c>
      <c r="P35" s="201">
        <v>2100</v>
      </c>
      <c r="Q35" s="202">
        <v>0.76900000000000002</v>
      </c>
      <c r="R35" s="202">
        <v>2.7410000000000001</v>
      </c>
      <c r="S35" s="200">
        <v>8428.375</v>
      </c>
      <c r="T35" s="198">
        <v>79044.899999999994</v>
      </c>
      <c r="U35" s="203">
        <v>90</v>
      </c>
      <c r="V35" s="135">
        <v>199.86199999999999</v>
      </c>
      <c r="W35" s="198">
        <v>17987.599999999999</v>
      </c>
      <c r="X35" s="129">
        <v>203</v>
      </c>
      <c r="Y35" s="135">
        <v>27.488</v>
      </c>
      <c r="Z35" s="198">
        <v>5580.1</v>
      </c>
      <c r="AA35" s="135">
        <v>0.55700000000000005</v>
      </c>
      <c r="AB35" s="204"/>
      <c r="AC35" s="218"/>
      <c r="AD35" s="198">
        <v>20257</v>
      </c>
      <c r="AE35" s="129">
        <v>1400</v>
      </c>
      <c r="AF35" s="135">
        <v>0.32200000000000001</v>
      </c>
      <c r="AG35" s="198">
        <v>450.8</v>
      </c>
      <c r="AH35" s="135">
        <v>1.538</v>
      </c>
      <c r="AI35" s="198">
        <v>55934</v>
      </c>
      <c r="AJ35" s="139">
        <v>1.5800000000000002E-2</v>
      </c>
      <c r="AK35" s="135">
        <v>1.115</v>
      </c>
      <c r="AL35" s="198">
        <v>41124.9</v>
      </c>
      <c r="AM35" s="129">
        <v>388</v>
      </c>
      <c r="AN35" s="129"/>
      <c r="AO35" s="127">
        <v>29.132999999999999</v>
      </c>
      <c r="AP35" s="138">
        <v>0.1</v>
      </c>
      <c r="AQ35" s="198">
        <v>11303.603999999999</v>
      </c>
      <c r="AR35" s="209">
        <v>3.15E-3</v>
      </c>
      <c r="AS35" s="198">
        <v>114.6</v>
      </c>
      <c r="AT35" s="209">
        <v>7.6E-3</v>
      </c>
      <c r="AU35" s="198">
        <v>276.39999999999998</v>
      </c>
      <c r="AV35" s="209">
        <v>2.639E-2</v>
      </c>
      <c r="AW35" s="198">
        <v>959.8</v>
      </c>
      <c r="AX35" s="129">
        <v>78</v>
      </c>
      <c r="AY35" s="141">
        <v>1</v>
      </c>
      <c r="AZ35" s="198">
        <v>78</v>
      </c>
      <c r="BA35" s="210">
        <v>2E-3</v>
      </c>
      <c r="BB35" s="198">
        <v>72.7</v>
      </c>
      <c r="BC35" s="139">
        <v>5.1700000000000003E-2</v>
      </c>
      <c r="BD35" s="198">
        <v>1880.2</v>
      </c>
      <c r="BE35" s="139">
        <v>1.5E-3</v>
      </c>
      <c r="BF35" s="211">
        <v>54.6</v>
      </c>
      <c r="BG35" s="129">
        <v>7</v>
      </c>
      <c r="BH35" s="135">
        <v>498.62299999999999</v>
      </c>
      <c r="BI35" s="198">
        <v>3490.3609999999999</v>
      </c>
      <c r="BJ35" s="135">
        <v>3384.9879999999998</v>
      </c>
      <c r="BK35" s="212">
        <v>3384.9879999999998</v>
      </c>
      <c r="BL35" s="135">
        <v>3.0000000000000001E-3</v>
      </c>
      <c r="BM35" s="198">
        <v>109.1</v>
      </c>
      <c r="BN35" s="257">
        <v>888.274</v>
      </c>
      <c r="BO35" s="186">
        <v>8.1999999999999993</v>
      </c>
      <c r="BP35" s="198">
        <v>7283.8</v>
      </c>
      <c r="BQ35" s="213">
        <v>265312.75300000003</v>
      </c>
      <c r="BR35" s="214">
        <v>7.2952252804663447</v>
      </c>
      <c r="BS35" s="215">
        <v>1.05725</v>
      </c>
      <c r="BT35" s="216"/>
    </row>
    <row r="36" spans="1:72" s="217" customFormat="1" ht="15.6" x14ac:dyDescent="0.3">
      <c r="A36" s="193">
        <v>28</v>
      </c>
      <c r="B36" s="194" t="s">
        <v>191</v>
      </c>
      <c r="C36" s="195">
        <v>14886</v>
      </c>
      <c r="D36" s="150">
        <v>546</v>
      </c>
      <c r="E36" s="197">
        <v>13.496</v>
      </c>
      <c r="F36" s="198">
        <v>7368.8</v>
      </c>
      <c r="G36" s="129">
        <v>1457</v>
      </c>
      <c r="H36" s="135">
        <v>9.64</v>
      </c>
      <c r="I36" s="129"/>
      <c r="J36" s="197">
        <v>13.496</v>
      </c>
      <c r="K36" s="141">
        <v>62418.305999999997</v>
      </c>
      <c r="L36" s="199">
        <v>0.14000000000000001</v>
      </c>
      <c r="M36" s="129">
        <v>10</v>
      </c>
      <c r="N36" s="197">
        <v>192.39599999999999</v>
      </c>
      <c r="O36" s="200">
        <v>1923.9599999999998</v>
      </c>
      <c r="P36" s="201">
        <v>850</v>
      </c>
      <c r="Q36" s="202">
        <v>0.76900000000000002</v>
      </c>
      <c r="R36" s="202">
        <v>2.7410000000000001</v>
      </c>
      <c r="S36" s="200">
        <v>3450.2829999999999</v>
      </c>
      <c r="T36" s="198">
        <v>30124.7</v>
      </c>
      <c r="U36" s="203">
        <v>69</v>
      </c>
      <c r="V36" s="135">
        <v>199.86199999999999</v>
      </c>
      <c r="W36" s="198">
        <v>13790.5</v>
      </c>
      <c r="X36" s="129">
        <v>98</v>
      </c>
      <c r="Y36" s="135">
        <v>27.488</v>
      </c>
      <c r="Z36" s="198">
        <v>2693.8</v>
      </c>
      <c r="AA36" s="135">
        <v>0.86899999999999999</v>
      </c>
      <c r="AB36" s="204">
        <v>8815</v>
      </c>
      <c r="AC36" s="218">
        <v>0.35</v>
      </c>
      <c r="AD36" s="198">
        <v>15249.9</v>
      </c>
      <c r="AE36" s="129">
        <v>400</v>
      </c>
      <c r="AF36" s="135">
        <v>0.32200000000000001</v>
      </c>
      <c r="AG36" s="198">
        <v>128.80000000000001</v>
      </c>
      <c r="AH36" s="135">
        <v>1.538</v>
      </c>
      <c r="AI36" s="198">
        <v>22894.7</v>
      </c>
      <c r="AJ36" s="139">
        <v>4.7999999999999996E-3</v>
      </c>
      <c r="AK36" s="135">
        <v>1.389</v>
      </c>
      <c r="AL36" s="198">
        <v>20748.099999999999</v>
      </c>
      <c r="AM36" s="129">
        <v>295</v>
      </c>
      <c r="AN36" s="129"/>
      <c r="AO36" s="127">
        <v>23.927</v>
      </c>
      <c r="AP36" s="138">
        <v>0.1</v>
      </c>
      <c r="AQ36" s="198">
        <v>7058.4650000000001</v>
      </c>
      <c r="AR36" s="209">
        <v>1.65E-3</v>
      </c>
      <c r="AS36" s="198">
        <v>24.6</v>
      </c>
      <c r="AT36" s="209">
        <v>7.6E-3</v>
      </c>
      <c r="AU36" s="198">
        <v>113.1</v>
      </c>
      <c r="AV36" s="209">
        <v>2.639E-2</v>
      </c>
      <c r="AW36" s="198">
        <v>392.8</v>
      </c>
      <c r="AX36" s="129">
        <v>44</v>
      </c>
      <c r="AY36" s="141">
        <v>1</v>
      </c>
      <c r="AZ36" s="198">
        <v>44</v>
      </c>
      <c r="BA36" s="210">
        <v>2E-3</v>
      </c>
      <c r="BB36" s="198">
        <v>29.8</v>
      </c>
      <c r="BC36" s="139">
        <v>6.2799999999999995E-2</v>
      </c>
      <c r="BD36" s="198">
        <v>934.8</v>
      </c>
      <c r="BE36" s="139">
        <v>2.7000000000000001E-3</v>
      </c>
      <c r="BF36" s="211">
        <v>40.200000000000003</v>
      </c>
      <c r="BG36" s="129">
        <v>5</v>
      </c>
      <c r="BH36" s="135">
        <v>566.32399999999996</v>
      </c>
      <c r="BI36" s="198">
        <v>2831.62</v>
      </c>
      <c r="BJ36" s="135">
        <v>3384.9879999999998</v>
      </c>
      <c r="BK36" s="212">
        <v>3384.9879999999998</v>
      </c>
      <c r="BL36" s="135">
        <v>2E-3</v>
      </c>
      <c r="BM36" s="198">
        <v>29.8</v>
      </c>
      <c r="BN36" s="257">
        <v>189.7</v>
      </c>
      <c r="BO36" s="186">
        <v>8.6999999999999993</v>
      </c>
      <c r="BP36" s="198">
        <v>1650.4</v>
      </c>
      <c r="BQ36" s="213">
        <v>129533.87299999999</v>
      </c>
      <c r="BR36" s="214">
        <v>8.701724640601908</v>
      </c>
      <c r="BS36" s="215">
        <v>1.26109</v>
      </c>
      <c r="BT36" s="216"/>
    </row>
    <row r="37" spans="1:72" s="217" customFormat="1" ht="15.6" x14ac:dyDescent="0.3">
      <c r="A37" s="193">
        <v>29</v>
      </c>
      <c r="B37" s="194" t="s">
        <v>192</v>
      </c>
      <c r="C37" s="195">
        <v>22062</v>
      </c>
      <c r="D37" s="150">
        <v>474</v>
      </c>
      <c r="E37" s="197">
        <v>13.496</v>
      </c>
      <c r="F37" s="198">
        <v>6397.1</v>
      </c>
      <c r="G37" s="129">
        <v>2135</v>
      </c>
      <c r="H37" s="135">
        <v>9.64</v>
      </c>
      <c r="I37" s="129">
        <v>388</v>
      </c>
      <c r="J37" s="197">
        <v>13.496</v>
      </c>
      <c r="K37" s="141">
        <v>101484.81</v>
      </c>
      <c r="L37" s="199">
        <v>0.14000000000000001</v>
      </c>
      <c r="M37" s="129">
        <v>17</v>
      </c>
      <c r="N37" s="197">
        <v>192.39599999999999</v>
      </c>
      <c r="O37" s="200">
        <v>3270.732</v>
      </c>
      <c r="P37" s="201">
        <v>1126</v>
      </c>
      <c r="Q37" s="202">
        <v>0.76900000000000002</v>
      </c>
      <c r="R37" s="202">
        <v>2.7410000000000001</v>
      </c>
      <c r="S37" s="200">
        <v>4728.1810000000005</v>
      </c>
      <c r="T37" s="198">
        <v>51639.1</v>
      </c>
      <c r="U37" s="203">
        <v>61.91</v>
      </c>
      <c r="V37" s="135">
        <v>199.86199999999999</v>
      </c>
      <c r="W37" s="198">
        <v>12373.5</v>
      </c>
      <c r="X37" s="129">
        <v>180</v>
      </c>
      <c r="Y37" s="135">
        <v>27.488</v>
      </c>
      <c r="Z37" s="198">
        <v>4947.8</v>
      </c>
      <c r="AA37" s="135">
        <v>0.73399999999999999</v>
      </c>
      <c r="AB37" s="204">
        <v>10728</v>
      </c>
      <c r="AC37" s="218">
        <v>0.25</v>
      </c>
      <c r="AD37" s="198">
        <v>18205</v>
      </c>
      <c r="AE37" s="129">
        <v>830</v>
      </c>
      <c r="AF37" s="135">
        <v>0.32200000000000001</v>
      </c>
      <c r="AG37" s="198">
        <v>267.3</v>
      </c>
      <c r="AH37" s="135">
        <v>1.538</v>
      </c>
      <c r="AI37" s="198">
        <v>33931.4</v>
      </c>
      <c r="AJ37" s="139">
        <v>4.7999999999999996E-3</v>
      </c>
      <c r="AK37" s="135">
        <v>0.46899999999999997</v>
      </c>
      <c r="AL37" s="198">
        <v>10453</v>
      </c>
      <c r="AM37" s="129">
        <v>354</v>
      </c>
      <c r="AN37" s="129"/>
      <c r="AO37" s="127">
        <v>23.927</v>
      </c>
      <c r="AP37" s="138">
        <v>0.1</v>
      </c>
      <c r="AQ37" s="198">
        <v>8470.1579999999994</v>
      </c>
      <c r="AR37" s="209">
        <v>1.65E-3</v>
      </c>
      <c r="AS37" s="198">
        <v>36.4</v>
      </c>
      <c r="AT37" s="209">
        <v>7.6E-3</v>
      </c>
      <c r="AU37" s="198">
        <v>167.7</v>
      </c>
      <c r="AV37" s="209">
        <v>2.639E-2</v>
      </c>
      <c r="AW37" s="198">
        <v>582.20000000000005</v>
      </c>
      <c r="AX37" s="129">
        <v>58</v>
      </c>
      <c r="AY37" s="141">
        <v>1</v>
      </c>
      <c r="AZ37" s="198">
        <v>58</v>
      </c>
      <c r="BA37" s="210">
        <v>2E-3</v>
      </c>
      <c r="BB37" s="198">
        <v>44.1</v>
      </c>
      <c r="BC37" s="139">
        <v>6.2799999999999995E-2</v>
      </c>
      <c r="BD37" s="198">
        <v>1385.5</v>
      </c>
      <c r="BE37" s="139">
        <v>2.7000000000000001E-3</v>
      </c>
      <c r="BF37" s="211">
        <v>59.6</v>
      </c>
      <c r="BG37" s="129">
        <v>5</v>
      </c>
      <c r="BH37" s="135">
        <v>566.32399999999996</v>
      </c>
      <c r="BI37" s="198">
        <v>2831.62</v>
      </c>
      <c r="BJ37" s="135">
        <v>3384.9879999999998</v>
      </c>
      <c r="BK37" s="212">
        <v>3384.9879999999998</v>
      </c>
      <c r="BL37" s="135">
        <v>2E-3</v>
      </c>
      <c r="BM37" s="198">
        <v>44.1</v>
      </c>
      <c r="BN37" s="257">
        <v>459.9</v>
      </c>
      <c r="BO37" s="186">
        <v>8.6999999999999993</v>
      </c>
      <c r="BP37" s="198">
        <v>4001.1</v>
      </c>
      <c r="BQ37" s="213">
        <v>159279.66600000006</v>
      </c>
      <c r="BR37" s="214">
        <v>7.2196385640467797</v>
      </c>
      <c r="BS37" s="215">
        <v>1.0463</v>
      </c>
      <c r="BT37" s="216"/>
    </row>
    <row r="38" spans="1:72" s="217" customFormat="1" ht="15.6" x14ac:dyDescent="0.3">
      <c r="A38" s="193">
        <v>30</v>
      </c>
      <c r="B38" s="194" t="s">
        <v>193</v>
      </c>
      <c r="C38" s="195">
        <v>33581</v>
      </c>
      <c r="D38" s="150">
        <v>1015</v>
      </c>
      <c r="E38" s="197">
        <v>13.496</v>
      </c>
      <c r="F38" s="198">
        <v>13698.4</v>
      </c>
      <c r="G38" s="129">
        <v>2741</v>
      </c>
      <c r="H38" s="135">
        <v>9.64</v>
      </c>
      <c r="I38" s="129">
        <v>45</v>
      </c>
      <c r="J38" s="197">
        <v>13.496</v>
      </c>
      <c r="K38" s="141">
        <v>115712.511</v>
      </c>
      <c r="L38" s="199">
        <v>0.14000000000000001</v>
      </c>
      <c r="M38" s="129">
        <v>14</v>
      </c>
      <c r="N38" s="197">
        <v>192.39599999999999</v>
      </c>
      <c r="O38" s="200">
        <v>2693.5439999999999</v>
      </c>
      <c r="P38" s="201">
        <v>1180</v>
      </c>
      <c r="Q38" s="202">
        <v>0.76900000000000002</v>
      </c>
      <c r="R38" s="202">
        <v>2.7410000000000001</v>
      </c>
      <c r="S38" s="200">
        <v>5342.2090000000007</v>
      </c>
      <c r="T38" s="198">
        <v>55050.3</v>
      </c>
      <c r="U38" s="203">
        <v>75.349999999999994</v>
      </c>
      <c r="V38" s="135">
        <v>199.86199999999999</v>
      </c>
      <c r="W38" s="198">
        <v>15059.6</v>
      </c>
      <c r="X38" s="129">
        <v>499</v>
      </c>
      <c r="Y38" s="135">
        <v>27.488</v>
      </c>
      <c r="Z38" s="198">
        <v>13716.5</v>
      </c>
      <c r="AA38" s="135">
        <v>0.60099999999999998</v>
      </c>
      <c r="AB38" s="204">
        <v>13613</v>
      </c>
      <c r="AC38" s="218">
        <v>0.25</v>
      </c>
      <c r="AD38" s="198">
        <v>22734.6</v>
      </c>
      <c r="AE38" s="129">
        <v>730</v>
      </c>
      <c r="AF38" s="135">
        <v>0.32200000000000001</v>
      </c>
      <c r="AG38" s="198">
        <v>235.1</v>
      </c>
      <c r="AH38" s="135">
        <v>1.538</v>
      </c>
      <c r="AI38" s="198">
        <v>51647.6</v>
      </c>
      <c r="AJ38" s="139">
        <v>4.7999999999999996E-3</v>
      </c>
      <c r="AK38" s="135">
        <v>0.433</v>
      </c>
      <c r="AL38" s="198">
        <v>14701.8</v>
      </c>
      <c r="AM38" s="129">
        <v>460</v>
      </c>
      <c r="AN38" s="129"/>
      <c r="AO38" s="127">
        <v>23.927</v>
      </c>
      <c r="AP38" s="138">
        <v>0.1</v>
      </c>
      <c r="AQ38" s="198">
        <v>11006.42</v>
      </c>
      <c r="AR38" s="209">
        <v>1.65E-3</v>
      </c>
      <c r="AS38" s="198">
        <v>55.4</v>
      </c>
      <c r="AT38" s="209">
        <v>7.6E-3</v>
      </c>
      <c r="AU38" s="198">
        <v>255.2</v>
      </c>
      <c r="AV38" s="209">
        <v>2.639E-2</v>
      </c>
      <c r="AW38" s="198">
        <v>886.2</v>
      </c>
      <c r="AX38" s="129">
        <v>58</v>
      </c>
      <c r="AY38" s="141">
        <v>1</v>
      </c>
      <c r="AZ38" s="198">
        <v>58</v>
      </c>
      <c r="BA38" s="210">
        <v>2E-3</v>
      </c>
      <c r="BB38" s="198">
        <v>67.2</v>
      </c>
      <c r="BC38" s="139">
        <v>6.2799999999999995E-2</v>
      </c>
      <c r="BD38" s="198">
        <v>2108.9</v>
      </c>
      <c r="BE38" s="139">
        <v>2.7000000000000001E-3</v>
      </c>
      <c r="BF38" s="211">
        <v>90.7</v>
      </c>
      <c r="BG38" s="129">
        <v>7</v>
      </c>
      <c r="BH38" s="135">
        <v>498.62299999999999</v>
      </c>
      <c r="BI38" s="198">
        <v>3490.3609999999999</v>
      </c>
      <c r="BJ38" s="135">
        <v>3384.9879999999998</v>
      </c>
      <c r="BK38" s="212">
        <v>3384.9879999999998</v>
      </c>
      <c r="BL38" s="135">
        <v>2E-3</v>
      </c>
      <c r="BM38" s="198">
        <v>67.2</v>
      </c>
      <c r="BN38" s="257">
        <v>551.70000000000005</v>
      </c>
      <c r="BO38" s="186">
        <v>8.6999999999999993</v>
      </c>
      <c r="BP38" s="198">
        <v>4799.8</v>
      </c>
      <c r="BQ38" s="213">
        <v>213114.26900000006</v>
      </c>
      <c r="BR38" s="214">
        <v>6.3462752449301707</v>
      </c>
      <c r="BS38" s="215">
        <v>0.91973000000000005</v>
      </c>
      <c r="BT38" s="216"/>
    </row>
    <row r="39" spans="1:72" ht="15.6" x14ac:dyDescent="0.3">
      <c r="A39" s="65">
        <v>31</v>
      </c>
      <c r="B39" s="66" t="s">
        <v>194</v>
      </c>
      <c r="C39" s="71">
        <v>33853</v>
      </c>
      <c r="D39" s="151">
        <v>1368</v>
      </c>
      <c r="E39" s="124">
        <v>13.496</v>
      </c>
      <c r="F39" s="125">
        <v>18462.5</v>
      </c>
      <c r="G39" s="126">
        <v>3697</v>
      </c>
      <c r="H39" s="135">
        <v>9.64</v>
      </c>
      <c r="I39" s="126">
        <v>122</v>
      </c>
      <c r="J39" s="124">
        <v>13.496</v>
      </c>
      <c r="K39" s="138">
        <v>183454.41500000001</v>
      </c>
      <c r="L39" s="128">
        <v>0.14000000000000001</v>
      </c>
      <c r="M39" s="129">
        <v>18</v>
      </c>
      <c r="N39" s="124">
        <v>192.39599999999999</v>
      </c>
      <c r="O39" s="130">
        <v>3463.1279999999997</v>
      </c>
      <c r="P39" s="131">
        <v>1320</v>
      </c>
      <c r="Q39" s="132">
        <v>0.76900000000000002</v>
      </c>
      <c r="R39" s="132">
        <v>2.7410000000000001</v>
      </c>
      <c r="S39" s="130">
        <v>6461.1130000000003</v>
      </c>
      <c r="T39" s="125">
        <v>78113.399999999994</v>
      </c>
      <c r="U39" s="133">
        <v>125.25</v>
      </c>
      <c r="V39" s="127">
        <v>199.86199999999999</v>
      </c>
      <c r="W39" s="125">
        <v>25032.7</v>
      </c>
      <c r="X39" s="126">
        <v>712</v>
      </c>
      <c r="Y39" s="127">
        <v>27.488</v>
      </c>
      <c r="Z39" s="125">
        <v>19571.5</v>
      </c>
      <c r="AA39" s="127">
        <v>0.60099999999999998</v>
      </c>
      <c r="AB39" s="134">
        <v>23370</v>
      </c>
      <c r="AC39" s="147">
        <v>0.25</v>
      </c>
      <c r="AD39" s="125">
        <v>24727.5</v>
      </c>
      <c r="AE39" s="126">
        <v>920</v>
      </c>
      <c r="AF39" s="127">
        <v>0.32200000000000001</v>
      </c>
      <c r="AG39" s="125">
        <v>296.2</v>
      </c>
      <c r="AH39" s="135">
        <v>1.538</v>
      </c>
      <c r="AI39" s="125">
        <v>52065.9</v>
      </c>
      <c r="AJ39" s="136">
        <v>4.7999999999999996E-3</v>
      </c>
      <c r="AK39" s="127"/>
      <c r="AL39" s="125">
        <v>162.5</v>
      </c>
      <c r="AM39" s="126"/>
      <c r="AN39" s="126">
        <v>448</v>
      </c>
      <c r="AO39" s="127">
        <v>23.927</v>
      </c>
      <c r="AP39" s="138">
        <v>0.1</v>
      </c>
      <c r="AQ39" s="125">
        <v>11791.2256</v>
      </c>
      <c r="AR39" s="209">
        <v>1.65E-3</v>
      </c>
      <c r="AS39" s="125">
        <v>55.9</v>
      </c>
      <c r="AT39" s="137">
        <v>7.6E-3</v>
      </c>
      <c r="AU39" s="125">
        <v>257.3</v>
      </c>
      <c r="AV39" s="137">
        <v>2.639E-2</v>
      </c>
      <c r="AW39" s="125">
        <v>893.4</v>
      </c>
      <c r="AX39" s="126">
        <v>70</v>
      </c>
      <c r="AY39" s="138">
        <v>1</v>
      </c>
      <c r="AZ39" s="125">
        <v>70</v>
      </c>
      <c r="BA39" s="162">
        <v>2E-3</v>
      </c>
      <c r="BB39" s="125">
        <v>67.7</v>
      </c>
      <c r="BC39" s="139">
        <v>6.2799999999999995E-2</v>
      </c>
      <c r="BD39" s="125">
        <v>2126</v>
      </c>
      <c r="BE39" s="139">
        <v>2.7000000000000001E-3</v>
      </c>
      <c r="BF39" s="140">
        <v>91.4</v>
      </c>
      <c r="BG39" s="129">
        <v>7</v>
      </c>
      <c r="BH39" s="127">
        <v>498.62299999999999</v>
      </c>
      <c r="BI39" s="125">
        <v>3490.3609999999999</v>
      </c>
      <c r="BJ39" s="127">
        <v>3384.9879999999998</v>
      </c>
      <c r="BK39" s="142">
        <v>3384.9879999999998</v>
      </c>
      <c r="BL39" s="127">
        <v>2E-3</v>
      </c>
      <c r="BM39" s="125">
        <v>67.7</v>
      </c>
      <c r="BN39" s="257">
        <v>605.6</v>
      </c>
      <c r="BO39" s="186">
        <v>8.6999999999999993</v>
      </c>
      <c r="BP39" s="125">
        <v>5268.7</v>
      </c>
      <c r="BQ39" s="72">
        <v>245996.87460000001</v>
      </c>
      <c r="BR39" s="73">
        <v>7.2666196378459817</v>
      </c>
      <c r="BS39" s="74">
        <v>1.05311</v>
      </c>
      <c r="BT39" s="67"/>
    </row>
    <row r="40" spans="1:72" ht="17.399999999999999" customHeight="1" x14ac:dyDescent="0.35">
      <c r="A40" s="330" t="s">
        <v>266</v>
      </c>
      <c r="B40" s="331"/>
      <c r="C40" s="103">
        <v>1192491</v>
      </c>
      <c r="D40" s="152">
        <v>51320</v>
      </c>
      <c r="E40" s="153" t="s">
        <v>25</v>
      </c>
      <c r="F40" s="154">
        <v>692614.5</v>
      </c>
      <c r="G40" s="152">
        <v>131148</v>
      </c>
      <c r="H40" s="153" t="s">
        <v>25</v>
      </c>
      <c r="I40" s="152">
        <v>6279</v>
      </c>
      <c r="J40" s="153" t="s">
        <v>25</v>
      </c>
      <c r="K40" s="154">
        <v>5173756.6209999993</v>
      </c>
      <c r="L40" s="153" t="s">
        <v>25</v>
      </c>
      <c r="M40" s="152">
        <v>309</v>
      </c>
      <c r="N40" s="153" t="s">
        <v>25</v>
      </c>
      <c r="O40" s="154">
        <v>59450.363999999994</v>
      </c>
      <c r="P40" s="152">
        <v>49290</v>
      </c>
      <c r="Q40" s="153" t="s">
        <v>25</v>
      </c>
      <c r="R40" s="153" t="s">
        <v>25</v>
      </c>
      <c r="S40" s="154">
        <v>235956.70200000002</v>
      </c>
      <c r="T40" s="154">
        <v>2404240.2000000002</v>
      </c>
      <c r="U40" s="155">
        <v>3516.5000000000005</v>
      </c>
      <c r="V40" s="153" t="s">
        <v>25</v>
      </c>
      <c r="W40" s="154">
        <v>702814.59999999986</v>
      </c>
      <c r="X40" s="152">
        <v>15014</v>
      </c>
      <c r="Y40" s="153" t="s">
        <v>25</v>
      </c>
      <c r="Z40" s="154">
        <v>412704.80000000005</v>
      </c>
      <c r="AA40" s="153" t="s">
        <v>25</v>
      </c>
      <c r="AB40" s="156">
        <v>235973</v>
      </c>
      <c r="AC40" s="157" t="s">
        <v>25</v>
      </c>
      <c r="AD40" s="154">
        <v>809257.39999999991</v>
      </c>
      <c r="AE40" s="152">
        <v>28042</v>
      </c>
      <c r="AF40" s="153" t="s">
        <v>25</v>
      </c>
      <c r="AG40" s="154">
        <v>9029.3999999999978</v>
      </c>
      <c r="AH40" s="153" t="s">
        <v>25</v>
      </c>
      <c r="AI40" s="154">
        <v>1583263.1000000003</v>
      </c>
      <c r="AJ40" s="153" t="s">
        <v>40</v>
      </c>
      <c r="AK40" s="153" t="s">
        <v>40</v>
      </c>
      <c r="AL40" s="154">
        <v>332285.90000000002</v>
      </c>
      <c r="AM40" s="152">
        <v>8996</v>
      </c>
      <c r="AN40" s="152">
        <v>10214</v>
      </c>
      <c r="AO40" s="153" t="s">
        <v>40</v>
      </c>
      <c r="AP40" s="153" t="s">
        <v>40</v>
      </c>
      <c r="AQ40" s="154">
        <v>553157.20420000015</v>
      </c>
      <c r="AR40" s="153" t="s">
        <v>40</v>
      </c>
      <c r="AS40" s="154">
        <v>2927.3</v>
      </c>
      <c r="AT40" s="153" t="s">
        <v>40</v>
      </c>
      <c r="AU40" s="154">
        <v>9062.9</v>
      </c>
      <c r="AV40" s="153" t="s">
        <v>40</v>
      </c>
      <c r="AW40" s="154">
        <v>18024.2</v>
      </c>
      <c r="AX40" s="152">
        <v>1980</v>
      </c>
      <c r="AY40" s="153" t="s">
        <v>25</v>
      </c>
      <c r="AZ40" s="154">
        <v>1980</v>
      </c>
      <c r="BA40" s="153" t="s">
        <v>25</v>
      </c>
      <c r="BB40" s="154">
        <v>2384.7999999999988</v>
      </c>
      <c r="BC40" s="153" t="s">
        <v>25</v>
      </c>
      <c r="BD40" s="154">
        <v>67787.799999999988</v>
      </c>
      <c r="BE40" s="153" t="s">
        <v>25</v>
      </c>
      <c r="BF40" s="154">
        <v>2452.3999999999996</v>
      </c>
      <c r="BG40" s="152">
        <v>274</v>
      </c>
      <c r="BH40" s="153" t="s">
        <v>25</v>
      </c>
      <c r="BI40" s="154">
        <v>128840.36999999995</v>
      </c>
      <c r="BJ40" s="153" t="s">
        <v>25</v>
      </c>
      <c r="BK40" s="154">
        <v>108836.53799999996</v>
      </c>
      <c r="BL40" s="153" t="s">
        <v>25</v>
      </c>
      <c r="BM40" s="154">
        <v>3024.5999999999985</v>
      </c>
      <c r="BN40" s="258">
        <v>30657.553999999996</v>
      </c>
      <c r="BO40" s="153" t="s">
        <v>25</v>
      </c>
      <c r="BP40" s="154">
        <v>383707.7</v>
      </c>
      <c r="BQ40" s="104">
        <v>8228395.7122</v>
      </c>
      <c r="BR40" s="105">
        <v>7.1082015496137574</v>
      </c>
      <c r="BS40" s="106">
        <v>1</v>
      </c>
    </row>
    <row r="41" spans="1:72" ht="40.799999999999997" customHeight="1" x14ac:dyDescent="0.25">
      <c r="A41" s="302" t="s">
        <v>310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49"/>
      <c r="M41" s="349"/>
      <c r="N41" s="349"/>
    </row>
    <row r="42" spans="1:72" x14ac:dyDescent="0.25">
      <c r="BN42" s="68"/>
    </row>
    <row r="43" spans="1:72" x14ac:dyDescent="0.25">
      <c r="T43" s="68"/>
    </row>
    <row r="44" spans="1:72" x14ac:dyDescent="0.25">
      <c r="G44" s="6" t="s">
        <v>46</v>
      </c>
    </row>
  </sheetData>
  <mergeCells count="75">
    <mergeCell ref="AR4:AR6"/>
    <mergeCell ref="AL4:AL6"/>
    <mergeCell ref="A40:B40"/>
    <mergeCell ref="A41:K41"/>
    <mergeCell ref="AM4:AM6"/>
    <mergeCell ref="AN4:AN6"/>
    <mergeCell ref="AO4:AO6"/>
    <mergeCell ref="AP4:AP6"/>
    <mergeCell ref="AQ4:AQ6"/>
    <mergeCell ref="BK4:BK6"/>
    <mergeCell ref="BQ4:BQ6"/>
    <mergeCell ref="BR4:BR6"/>
    <mergeCell ref="AT4:AT6"/>
    <mergeCell ref="AU4:AU6"/>
    <mergeCell ref="AV4:AV6"/>
    <mergeCell ref="AW4:AW6"/>
    <mergeCell ref="AX4:AX6"/>
    <mergeCell ref="BS4:BS6"/>
    <mergeCell ref="A7:B7"/>
    <mergeCell ref="A8:B8"/>
    <mergeCell ref="BE4:BE6"/>
    <mergeCell ref="BF4:BF6"/>
    <mergeCell ref="BG4:BG6"/>
    <mergeCell ref="BH4:BH6"/>
    <mergeCell ref="BI4:BI6"/>
    <mergeCell ref="BJ4:BJ6"/>
    <mergeCell ref="AY4:AY6"/>
    <mergeCell ref="AZ4:AZ6"/>
    <mergeCell ref="BA4:BA6"/>
    <mergeCell ref="BB4:BB6"/>
    <mergeCell ref="BC4:BC6"/>
    <mergeCell ref="BD4:BD6"/>
    <mergeCell ref="AS4:AS6"/>
    <mergeCell ref="AG4:AG6"/>
    <mergeCell ref="AH4:AH6"/>
    <mergeCell ref="AI4:AI6"/>
    <mergeCell ref="AJ4:AJ6"/>
    <mergeCell ref="Y4:Y6"/>
    <mergeCell ref="Z4:Z6"/>
    <mergeCell ref="AA4:AA6"/>
    <mergeCell ref="AD4:AD6"/>
    <mergeCell ref="AE4:AE6"/>
    <mergeCell ref="AK4:AK6"/>
    <mergeCell ref="AB4:AB6"/>
    <mergeCell ref="AC4:AC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F4:AF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BL4:BL6"/>
    <mergeCell ref="BM4:BM6"/>
    <mergeCell ref="BN4:BN6"/>
    <mergeCell ref="BO4:BO6"/>
    <mergeCell ref="BP4:BP6"/>
  </mergeCells>
  <pageMargins left="0.17" right="0.17" top="0.42" bottom="0.35433070866141736" header="0.18" footer="0.19685039370078741"/>
  <pageSetup paperSize="9" scale="67" fitToWidth="0" orientation="landscape" r:id="rId1"/>
  <headerFooter alignWithMargins="0">
    <oddFooter>Страница  &amp;P из &amp;N</oddFooter>
  </headerFooter>
  <colBreaks count="3" manualBreakCount="3">
    <brk id="11" max="40" man="1"/>
    <brk id="44" max="40" man="1"/>
    <brk id="55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18</vt:i4>
      </vt:variant>
    </vt:vector>
  </HeadingPairs>
  <TitlesOfParts>
    <vt:vector size="27" baseType="lpstr">
      <vt:lpstr>РФФПМР(ГО)2021</vt:lpstr>
      <vt:lpstr>ИНП2021</vt:lpstr>
      <vt:lpstr>ИБР2021</vt:lpstr>
      <vt:lpstr>РФФПМР(ГО)2022</vt:lpstr>
      <vt:lpstr>ИНП2022</vt:lpstr>
      <vt:lpstr>ИБР2022</vt:lpstr>
      <vt:lpstr>РФФПМР(ГО)2023 </vt:lpstr>
      <vt:lpstr>ИНП2023</vt:lpstr>
      <vt:lpstr>ИБР2023</vt:lpstr>
      <vt:lpstr>ИБР2021!Заголовки_для_печати</vt:lpstr>
      <vt:lpstr>ИБР2022!Заголовки_для_печати</vt:lpstr>
      <vt:lpstr>ИБР2023!Заголовки_для_печати</vt:lpstr>
      <vt:lpstr>ИНП2021!Заголовки_для_печати</vt:lpstr>
      <vt:lpstr>ИНП2022!Заголовки_для_печати</vt:lpstr>
      <vt:lpstr>ИНП2023!Заголовки_для_печати</vt:lpstr>
      <vt:lpstr>'РФФПМР(ГО)2021'!Заголовки_для_печати</vt:lpstr>
      <vt:lpstr>'РФФПМР(ГО)2022'!Заголовки_для_печати</vt:lpstr>
      <vt:lpstr>'РФФПМР(ГО)2023 '!Заголовки_для_печати</vt:lpstr>
      <vt:lpstr>ИБР2021!Область_печати</vt:lpstr>
      <vt:lpstr>ИБР2022!Область_печати</vt:lpstr>
      <vt:lpstr>ИБР2023!Область_печати</vt:lpstr>
      <vt:lpstr>ИНП2021!Область_печати</vt:lpstr>
      <vt:lpstr>ИНП2022!Область_печати</vt:lpstr>
      <vt:lpstr>ИНП2023!Область_печати</vt:lpstr>
      <vt:lpstr>'РФФПМР(ГО)2021'!Область_печати</vt:lpstr>
      <vt:lpstr>'РФФПМР(ГО)2022'!Область_печати</vt:lpstr>
      <vt:lpstr>'РФФПМР(ГО)2023 '!Область_печати</vt:lpstr>
    </vt:vector>
  </TitlesOfParts>
  <Manager>Аксёненко Артур</Manager>
  <Company>Финансовое управление Брянской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Аксёненко Артур</dc:creator>
  <cp:lastModifiedBy>Кураленко</cp:lastModifiedBy>
  <cp:lastPrinted>2020-10-30T13:51:15Z</cp:lastPrinted>
  <dcterms:created xsi:type="dcterms:W3CDTF">1996-11-09T08:12:45Z</dcterms:created>
  <dcterms:modified xsi:type="dcterms:W3CDTF">2020-11-11T07:44:09Z</dcterms:modified>
</cp:coreProperties>
</file>