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240" windowWidth="27795" windowHeight="12465"/>
  </bookViews>
  <sheets>
    <sheet name="data" sheetId="1" r:id="rId1"/>
  </sheets>
  <definedNames>
    <definedName name="_xlnm._FilterDatabase" localSheetId="0" hidden="1">data!$A$2:$K$32</definedName>
  </definedNames>
  <calcPr calcId="144525"/>
</workbook>
</file>

<file path=xl/calcChain.xml><?xml version="1.0" encoding="utf-8"?>
<calcChain xmlns="http://schemas.openxmlformats.org/spreadsheetml/2006/main">
  <c r="I32" i="1" l="1"/>
  <c r="I31" i="1"/>
  <c r="I28" i="1"/>
  <c r="I26" i="1"/>
  <c r="I25" i="1"/>
  <c r="I24" i="1"/>
  <c r="I23" i="1"/>
  <c r="I22" i="1"/>
  <c r="I20" i="1"/>
  <c r="I19" i="1"/>
  <c r="I17" i="1"/>
  <c r="I15" i="1"/>
  <c r="I12" i="1"/>
  <c r="I11" i="1"/>
  <c r="I10" i="1"/>
  <c r="I9" i="1"/>
  <c r="I7" i="1"/>
  <c r="I6" i="1"/>
  <c r="I5" i="1"/>
  <c r="I4" i="1"/>
  <c r="I3" i="1"/>
  <c r="F15" i="1" l="1"/>
  <c r="F9" i="1" l="1"/>
  <c r="F10" i="1"/>
  <c r="F11" i="1"/>
  <c r="F31" i="1"/>
  <c r="F20" i="1"/>
  <c r="F24" i="1"/>
  <c r="F7" i="1"/>
  <c r="F25" i="1"/>
  <c r="F12" i="1"/>
  <c r="K32" i="1" l="1"/>
  <c r="J32" i="1"/>
  <c r="H32" i="1"/>
  <c r="F32" i="1"/>
  <c r="D32" i="1"/>
  <c r="B32" i="1"/>
</calcChain>
</file>

<file path=xl/sharedStrings.xml><?xml version="1.0" encoding="utf-8"?>
<sst xmlns="http://schemas.openxmlformats.org/spreadsheetml/2006/main" count="97" uniqueCount="51">
  <si>
    <t>ИТОГО:</t>
  </si>
  <si>
    <t>2014 год (исполнение)</t>
  </si>
  <si>
    <t>2015 год (исполнение)</t>
  </si>
  <si>
    <t>2016 год (оценка)</t>
  </si>
  <si>
    <t>2017 год (план)</t>
  </si>
  <si>
    <t>2018 год (план)</t>
  </si>
  <si>
    <t>2019 год (план)</t>
  </si>
  <si>
    <t>Наименование государственной программы</t>
  </si>
  <si>
    <t>Обеспечение реализации полномочий высшего исполнительного органа государственной власти Брянской области (2014 - 2016 годы)</t>
  </si>
  <si>
    <t>Осуществление регионального государственного жилищного надзора на территории Брянской области (2014 - 2016 годы)</t>
  </si>
  <si>
    <t>Реализация полномочий в области ветеринарии (2014 - 2016 годы)</t>
  </si>
  <si>
    <t>Государственный строительный надзор Брянской области (2014 - 2016 годы)</t>
  </si>
  <si>
    <t>Охрана окружающей среды, воспроизводство и использование природных ресурсов Брянской области (2014 - 2020 годы)</t>
  </si>
  <si>
    <t>Развитие системы органов ЗАГС Брянской области (2014 - 2016 годы)</t>
  </si>
  <si>
    <t>Государственный надзор за техническим состоянием самоходных машин и других видов техники в Брянской области (2014 - 2016 годы)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</si>
  <si>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</si>
  <si>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</si>
  <si>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</si>
  <si>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Развитие культуры и туризма в Брянской области (2014 - 2020 годы)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</si>
  <si>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</si>
  <si>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(2014 - 2020 годы)</t>
  </si>
  <si>
    <t>Управление государственными финансами Брянской области (2014 - 2020 годы)</t>
  </si>
  <si>
    <t>Строительство, архитектура и дорожное хозяйство Брянской области (2014 - 2020 годы)</t>
  </si>
  <si>
    <t>Социальная и демографическая политика Брянской области (2014 – 2020 годы)</t>
  </si>
  <si>
    <t>Государственное регулирование тарифов Брянской области (2014 - 2016 годы)</t>
  </si>
  <si>
    <t>Управление государственным имуществом Брянской области (2014 - 2016 годы)</t>
  </si>
  <si>
    <t>Развитие физической культуры и спорта Брянской области (2014 - 2020 годы)</t>
  </si>
  <si>
    <t>Развитие мировой юстиции Брянской области (2014 - 2016 годы)</t>
  </si>
  <si>
    <t>Содействие занятости населения и государственное регулирование социально-трудовых отношений и охраны труда в Брянской области (2014 - 2016 годы)</t>
  </si>
  <si>
    <t>Содействие в сфере государственных закупок Брянской области (2014 - 2016 годы)</t>
  </si>
  <si>
    <t>Развитие лесного хозяйства Брянской области (2014 - 2016 годы)</t>
  </si>
  <si>
    <t>Развитие промышленности, транспорта и связи Брянской области (2014 - 2016 годы)</t>
  </si>
  <si>
    <t>Экономическое развитие, инвестиционная политика и инновационная экономика Брянской области (2014 - 2020 годы)</t>
  </si>
  <si>
    <t>Развитие и регулирование потребительского рынка Брянской области (2014 - 2016 годы)</t>
  </si>
  <si>
    <t>Непрограммная деятельность</t>
  </si>
  <si>
    <t>Обеспечение реализации полномочий высшего исполнительного органа государственной власти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</si>
  <si>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</si>
  <si>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Развитие мировой юстиции Брянской области (2014 - 2020 годы)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</si>
  <si>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</si>
  <si>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</si>
  <si>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Развитие промышленности, транспорта и связи Брянской области (2014 - 2020 годы)</t>
  </si>
  <si>
    <t>Сведения о расходах областного бюджета по государственным программам Брянской области в 2014 - 2019 годах</t>
  </si>
  <si>
    <t>Профилактика правонарушений и противодействие преступности на территории Брянской области (2016 - 2020 годы)</t>
  </si>
  <si>
    <t>Развитие культуры и туризма Брянской области (2014 - 2020 годы)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</si>
  <si>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</si>
  <si>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Социальная и демографическая политика Брянской области (2014 - 2020 годы)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</si>
  <si>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</si>
  <si>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</si>
  <si>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Доступная среда (2017-2020 годы)</t>
  </si>
  <si>
    <t>Темп роста (2017 / 2016)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</si>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</sst>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Arial Cyr"/>
      <family val="2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3" fillId="0" borderId="3">
      <alignment horizontal="left" vertical="top" wrapText="1"/>
    </xf>
    <xf numFmtId="4" fontId="3" fillId="2" borderId="3">
      <alignment horizontal="right" vertical="top" shrinkToFit="1"/>
    </xf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3" applyNumberFormat="1" applyFont="1" applyBorder="1" applyAlignment="1">
      <alignment horizontal="center" vertical="center"/>
    </xf>
    <xf numFmtId="164" fontId="1" fillId="0" borderId="4" xfId="3" applyNumberFormat="1" applyFont="1" applyBorder="1" applyAlignment="1">
      <alignment horizontal="center" vertical="center"/>
    </xf>
    <xf numFmtId="164" fontId="1" fillId="0" borderId="5" xfId="3" applyNumberFormat="1" applyFont="1" applyBorder="1" applyAlignment="1">
      <alignment horizontal="center" vertical="center"/>
    </xf>
    <xf numFmtId="164" fontId="1" fillId="0" borderId="6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</cellXfs>
  <cellStyles count="4">
    <cellStyle name="xl38" xfId="1"/>
    <cellStyle name="xl39" xfId="2"/>
    <cellStyle name="Обычный" xfId="0" builtinId="0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70" zoomScaleNormal="70" workbookViewId="0">
      <pane ySplit="2" topLeftCell="A3" activePane="bottomLeft" state="frozen"/>
      <selection pane="bottomLeft" sqref="A1:K1"/>
    </sheetView>
  </sheetViews>
  <sheetFormatPr defaultColWidth="11.42578125" defaultRowHeight="12.75" x14ac:dyDescent="0.25"/>
  <cols>
    <col min="1" max="1" width="61.5703125" style="1" customWidth="1"/>
    <col min="2" max="2" width="18.140625" style="1" customWidth="1"/>
    <col min="3" max="3" width="53.28515625" style="1" customWidth="1"/>
    <col min="4" max="4" width="18.140625" style="1" customWidth="1"/>
    <col min="5" max="5" width="53.28515625" style="1" customWidth="1"/>
    <col min="6" max="6" width="18.140625" style="1" customWidth="1"/>
    <col min="7" max="7" width="53.28515625" style="1" customWidth="1"/>
    <col min="8" max="11" width="18.140625" style="1" customWidth="1"/>
    <col min="12" max="16384" width="11.42578125" style="1"/>
  </cols>
  <sheetData>
    <row r="1" spans="1:11" ht="33" customHeight="1" x14ac:dyDescent="0.2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5.25" customHeight="1" x14ac:dyDescent="0.25">
      <c r="A2" s="2" t="s">
        <v>7</v>
      </c>
      <c r="B2" s="6" t="s">
        <v>1</v>
      </c>
      <c r="C2" s="19" t="s">
        <v>2</v>
      </c>
      <c r="D2" s="20"/>
      <c r="E2" s="19" t="s">
        <v>3</v>
      </c>
      <c r="F2" s="20"/>
      <c r="G2" s="21" t="s">
        <v>4</v>
      </c>
      <c r="H2" s="22"/>
      <c r="I2" s="15" t="s">
        <v>49</v>
      </c>
      <c r="J2" s="7" t="s">
        <v>5</v>
      </c>
      <c r="K2" s="7" t="s">
        <v>6</v>
      </c>
    </row>
    <row r="3" spans="1:11" ht="74.25" customHeight="1" x14ac:dyDescent="0.25">
      <c r="A3" s="28" t="s">
        <v>8</v>
      </c>
      <c r="B3" s="16">
        <v>852657224.59000003</v>
      </c>
      <c r="C3" s="24" t="s">
        <v>35</v>
      </c>
      <c r="D3" s="16">
        <v>800086550.42999995</v>
      </c>
      <c r="E3" s="12" t="s">
        <v>42</v>
      </c>
      <c r="F3" s="9">
        <v>89459383.239999995</v>
      </c>
      <c r="G3" s="12" t="s">
        <v>46</v>
      </c>
      <c r="H3" s="9">
        <v>477035264</v>
      </c>
      <c r="I3" s="30">
        <f>H3/F3</f>
        <v>5.3324229021366998</v>
      </c>
      <c r="J3" s="9">
        <v>478415264</v>
      </c>
      <c r="K3" s="9">
        <v>478001264</v>
      </c>
    </row>
    <row r="4" spans="1:11" ht="45" customHeight="1" x14ac:dyDescent="0.25">
      <c r="A4" s="29"/>
      <c r="B4" s="17"/>
      <c r="C4" s="25"/>
      <c r="D4" s="17"/>
      <c r="E4" s="12" t="s">
        <v>35</v>
      </c>
      <c r="F4" s="9">
        <v>868495614.13</v>
      </c>
      <c r="G4" s="12" t="s">
        <v>35</v>
      </c>
      <c r="H4" s="9">
        <v>473608353.41000003</v>
      </c>
      <c r="I4" s="30">
        <f t="shared" ref="I4:I32" si="0">H4/F4</f>
        <v>0.54532037433997727</v>
      </c>
      <c r="J4" s="9">
        <v>472957697.41000003</v>
      </c>
      <c r="K4" s="9">
        <v>472957697.41000003</v>
      </c>
    </row>
    <row r="5" spans="1:11" ht="38.25" x14ac:dyDescent="0.25">
      <c r="A5" s="8" t="s">
        <v>12</v>
      </c>
      <c r="B5" s="9">
        <v>77783254.560000002</v>
      </c>
      <c r="C5" s="12" t="s">
        <v>12</v>
      </c>
      <c r="D5" s="9">
        <v>64924283.25</v>
      </c>
      <c r="E5" s="12" t="s">
        <v>12</v>
      </c>
      <c r="F5" s="9">
        <v>61509598.259999998</v>
      </c>
      <c r="G5" s="12" t="s">
        <v>12</v>
      </c>
      <c r="H5" s="9">
        <v>53221166</v>
      </c>
      <c r="I5" s="30">
        <f t="shared" si="0"/>
        <v>0.86524977410899451</v>
      </c>
      <c r="J5" s="9">
        <v>53221166</v>
      </c>
      <c r="K5" s="9">
        <v>53221166</v>
      </c>
    </row>
    <row r="6" spans="1:11" ht="21" customHeight="1" x14ac:dyDescent="0.25">
      <c r="A6" s="8" t="s">
        <v>15</v>
      </c>
      <c r="B6" s="9">
        <v>181013561.12</v>
      </c>
      <c r="C6" s="12" t="s">
        <v>15</v>
      </c>
      <c r="D6" s="9">
        <v>66869359.060000002</v>
      </c>
      <c r="E6" s="12" t="s">
        <v>15</v>
      </c>
      <c r="F6" s="9">
        <v>84181485</v>
      </c>
      <c r="G6" s="12" t="s">
        <v>15</v>
      </c>
      <c r="H6" s="9">
        <v>80484552</v>
      </c>
      <c r="I6" s="30">
        <f t="shared" si="0"/>
        <v>0.95608377542876555</v>
      </c>
      <c r="J6" s="9">
        <v>76984552</v>
      </c>
      <c r="K6" s="9">
        <v>76984552</v>
      </c>
    </row>
    <row r="7" spans="1:11" ht="38.25" customHeight="1" x14ac:dyDescent="0.25">
      <c r="A7" s="8" t="s">
        <v>16</v>
      </c>
      <c r="B7" s="9">
        <v>335572108.76999998</v>
      </c>
      <c r="C7" s="24" t="s">
        <v>16</v>
      </c>
      <c r="D7" s="16">
        <v>337436859.06</v>
      </c>
      <c r="E7" s="23" t="s">
        <v>16</v>
      </c>
      <c r="F7" s="16">
        <f>694105209.75-12047000</f>
        <v>682058209.75</v>
      </c>
      <c r="G7" s="23" t="s">
        <v>16</v>
      </c>
      <c r="H7" s="16">
        <v>316462125</v>
      </c>
      <c r="I7" s="31">
        <f t="shared" si="0"/>
        <v>0.46398110964164668</v>
      </c>
      <c r="J7" s="16">
        <v>304415125</v>
      </c>
      <c r="K7" s="16">
        <v>304415125</v>
      </c>
    </row>
    <row r="8" spans="1:11" ht="35.25" customHeight="1" x14ac:dyDescent="0.25">
      <c r="A8" s="8" t="s">
        <v>9</v>
      </c>
      <c r="B8" s="9">
        <v>7992196.3499999996</v>
      </c>
      <c r="C8" s="25"/>
      <c r="D8" s="17"/>
      <c r="E8" s="23"/>
      <c r="F8" s="17"/>
      <c r="G8" s="23"/>
      <c r="H8" s="17"/>
      <c r="I8" s="32"/>
      <c r="J8" s="17"/>
      <c r="K8" s="17"/>
    </row>
    <row r="9" spans="1:11" ht="25.5" x14ac:dyDescent="0.25">
      <c r="A9" s="8" t="s">
        <v>17</v>
      </c>
      <c r="B9" s="9">
        <v>6875582123.8099995</v>
      </c>
      <c r="C9" s="12" t="s">
        <v>17</v>
      </c>
      <c r="D9" s="9">
        <v>7435916084.1800003</v>
      </c>
      <c r="E9" s="12" t="s">
        <v>17</v>
      </c>
      <c r="F9" s="9">
        <f>6893060657.67+26773400+8503300-7792800+500000+7308367.95+3032230</f>
        <v>6931385155.6199999</v>
      </c>
      <c r="G9" s="12" t="s">
        <v>17</v>
      </c>
      <c r="H9" s="9">
        <v>6110073160.5900002</v>
      </c>
      <c r="I9" s="30">
        <f t="shared" si="0"/>
        <v>0.88150824451530063</v>
      </c>
      <c r="J9" s="9">
        <v>6112167160.5900002</v>
      </c>
      <c r="K9" s="9">
        <v>6100498660.5900002</v>
      </c>
    </row>
    <row r="10" spans="1:11" ht="25.5" x14ac:dyDescent="0.25">
      <c r="A10" s="8" t="s">
        <v>18</v>
      </c>
      <c r="B10" s="9">
        <v>481939766.69999999</v>
      </c>
      <c r="C10" s="12" t="s">
        <v>18</v>
      </c>
      <c r="D10" s="9">
        <v>359184321.13999999</v>
      </c>
      <c r="E10" s="12" t="s">
        <v>43</v>
      </c>
      <c r="F10" s="9">
        <f>581966917+10000000</f>
        <v>591966917</v>
      </c>
      <c r="G10" s="12" t="s">
        <v>43</v>
      </c>
      <c r="H10" s="9">
        <v>412482993</v>
      </c>
      <c r="I10" s="30">
        <f t="shared" si="0"/>
        <v>0.69680075212716663</v>
      </c>
      <c r="J10" s="9">
        <v>334727630</v>
      </c>
      <c r="K10" s="9">
        <v>325127630</v>
      </c>
    </row>
    <row r="11" spans="1:11" ht="25.5" x14ac:dyDescent="0.25">
      <c r="A11" s="8" t="s">
        <v>19</v>
      </c>
      <c r="B11" s="9">
        <v>9345662195.4300003</v>
      </c>
      <c r="C11" s="12" t="s">
        <v>19</v>
      </c>
      <c r="D11" s="9">
        <v>9355459385.0499992</v>
      </c>
      <c r="E11" s="12" t="s">
        <v>19</v>
      </c>
      <c r="F11" s="9">
        <f>9276564857.42+100000000+370445+8000000</f>
        <v>9384935302.4200001</v>
      </c>
      <c r="G11" s="12" t="s">
        <v>19</v>
      </c>
      <c r="H11" s="9">
        <v>8968213338</v>
      </c>
      <c r="I11" s="30">
        <f t="shared" si="0"/>
        <v>0.9555967142029691</v>
      </c>
      <c r="J11" s="9">
        <v>9041077317.2900009</v>
      </c>
      <c r="K11" s="9">
        <v>9005704471</v>
      </c>
    </row>
    <row r="12" spans="1:11" ht="46.5" customHeight="1" x14ac:dyDescent="0.25">
      <c r="A12" s="8" t="s">
        <v>20</v>
      </c>
      <c r="B12" s="9">
        <v>7929465356.8400011</v>
      </c>
      <c r="C12" s="24" t="s">
        <v>20</v>
      </c>
      <c r="D12" s="16">
        <v>8183429049.0200005</v>
      </c>
      <c r="E12" s="23" t="s">
        <v>20</v>
      </c>
      <c r="F12" s="16">
        <f>10827968271.77-601600+17716500-3715500</f>
        <v>10841367671.77</v>
      </c>
      <c r="G12" s="23" t="s">
        <v>47</v>
      </c>
      <c r="H12" s="16">
        <v>2212937249</v>
      </c>
      <c r="I12" s="31">
        <f t="shared" si="0"/>
        <v>0.20411974909423103</v>
      </c>
      <c r="J12" s="16">
        <v>2058370940.3099999</v>
      </c>
      <c r="K12" s="16">
        <v>2002204167.3199999</v>
      </c>
    </row>
    <row r="13" spans="1:11" ht="23.25" customHeight="1" x14ac:dyDescent="0.25">
      <c r="A13" s="8" t="s">
        <v>10</v>
      </c>
      <c r="B13" s="9">
        <v>153522127.46000001</v>
      </c>
      <c r="C13" s="26"/>
      <c r="D13" s="18"/>
      <c r="E13" s="23"/>
      <c r="F13" s="18"/>
      <c r="G13" s="23"/>
      <c r="H13" s="18"/>
      <c r="I13" s="33"/>
      <c r="J13" s="18"/>
      <c r="K13" s="18"/>
    </row>
    <row r="14" spans="1:11" ht="36" customHeight="1" x14ac:dyDescent="0.25">
      <c r="A14" s="8" t="s">
        <v>33</v>
      </c>
      <c r="B14" s="9">
        <v>13156886.73</v>
      </c>
      <c r="C14" s="25"/>
      <c r="D14" s="17"/>
      <c r="E14" s="23"/>
      <c r="F14" s="17"/>
      <c r="G14" s="23"/>
      <c r="H14" s="17"/>
      <c r="I14" s="32"/>
      <c r="J14" s="17"/>
      <c r="K14" s="17"/>
    </row>
    <row r="15" spans="1:11" ht="36" customHeight="1" x14ac:dyDescent="0.25">
      <c r="A15" s="8" t="s">
        <v>21</v>
      </c>
      <c r="B15" s="9">
        <v>3083613902.48</v>
      </c>
      <c r="C15" s="24" t="s">
        <v>21</v>
      </c>
      <c r="D15" s="16">
        <v>3106696873.0799999</v>
      </c>
      <c r="E15" s="23" t="s">
        <v>21</v>
      </c>
      <c r="F15" s="16">
        <f>2907011217.78+40000000+13000000-1489827.19</f>
        <v>2958521390.5900002</v>
      </c>
      <c r="G15" s="23" t="s">
        <v>21</v>
      </c>
      <c r="H15" s="16">
        <v>2906759572.4000001</v>
      </c>
      <c r="I15" s="31">
        <f t="shared" si="0"/>
        <v>0.98250415955935422</v>
      </c>
      <c r="J15" s="16">
        <v>3138910526.1300001</v>
      </c>
      <c r="K15" s="16">
        <v>3388325065.6900001</v>
      </c>
    </row>
    <row r="16" spans="1:11" ht="39" customHeight="1" x14ac:dyDescent="0.25">
      <c r="A16" s="8" t="s">
        <v>29</v>
      </c>
      <c r="B16" s="9">
        <v>11425265.75</v>
      </c>
      <c r="C16" s="25"/>
      <c r="D16" s="17"/>
      <c r="E16" s="23"/>
      <c r="F16" s="17"/>
      <c r="G16" s="23"/>
      <c r="H16" s="17"/>
      <c r="I16" s="32"/>
      <c r="J16" s="17"/>
      <c r="K16" s="17"/>
    </row>
    <row r="17" spans="1:11" ht="38.25" customHeight="1" x14ac:dyDescent="0.25">
      <c r="A17" s="8" t="s">
        <v>22</v>
      </c>
      <c r="B17" s="9">
        <v>3114550652.9400005</v>
      </c>
      <c r="C17" s="24" t="s">
        <v>36</v>
      </c>
      <c r="D17" s="16">
        <v>2971409005.9099998</v>
      </c>
      <c r="E17" s="23" t="s">
        <v>36</v>
      </c>
      <c r="F17" s="16">
        <v>4875084827.3299999</v>
      </c>
      <c r="G17" s="23" t="s">
        <v>36</v>
      </c>
      <c r="H17" s="16">
        <v>3911790774.0999999</v>
      </c>
      <c r="I17" s="31">
        <f t="shared" si="0"/>
        <v>0.80240465810364581</v>
      </c>
      <c r="J17" s="16">
        <v>4267876978.6100001</v>
      </c>
      <c r="K17" s="16">
        <v>4624121426.3100004</v>
      </c>
    </row>
    <row r="18" spans="1:11" ht="36" customHeight="1" x14ac:dyDescent="0.25">
      <c r="A18" s="8" t="s">
        <v>11</v>
      </c>
      <c r="B18" s="9">
        <v>8695505.2999999989</v>
      </c>
      <c r="C18" s="25"/>
      <c r="D18" s="17"/>
      <c r="E18" s="23"/>
      <c r="F18" s="17"/>
      <c r="G18" s="23"/>
      <c r="H18" s="17"/>
      <c r="I18" s="32"/>
      <c r="J18" s="17"/>
      <c r="K18" s="17"/>
    </row>
    <row r="19" spans="1:11" ht="57.75" customHeight="1" x14ac:dyDescent="0.25">
      <c r="A19" s="8"/>
      <c r="B19" s="9"/>
      <c r="C19" s="13"/>
      <c r="D19" s="14"/>
      <c r="E19" s="12" t="s">
        <v>44</v>
      </c>
      <c r="F19" s="9">
        <v>434294191.5</v>
      </c>
      <c r="G19" s="12" t="s">
        <v>44</v>
      </c>
      <c r="H19" s="9">
        <v>148285810.90000001</v>
      </c>
      <c r="I19" s="30">
        <f t="shared" si="0"/>
        <v>0.34144092599497733</v>
      </c>
      <c r="J19" s="9">
        <v>17000000</v>
      </c>
      <c r="K19" s="9">
        <v>17000000</v>
      </c>
    </row>
    <row r="20" spans="1:11" ht="33.75" customHeight="1" x14ac:dyDescent="0.25">
      <c r="A20" s="8" t="s">
        <v>23</v>
      </c>
      <c r="B20" s="9">
        <v>5988275990.3299999</v>
      </c>
      <c r="C20" s="24" t="s">
        <v>23</v>
      </c>
      <c r="D20" s="16">
        <v>10459669017.799999</v>
      </c>
      <c r="E20" s="24" t="s">
        <v>45</v>
      </c>
      <c r="F20" s="16">
        <f>11620455276.93+1187700-6200400+10161100-410600-1250000000-275000000+60000000</f>
        <v>10160193076.93</v>
      </c>
      <c r="G20" s="12" t="s">
        <v>45</v>
      </c>
      <c r="H20" s="9">
        <v>10328009345</v>
      </c>
      <c r="I20" s="30">
        <f t="shared" si="0"/>
        <v>1.01651703533578</v>
      </c>
      <c r="J20" s="9">
        <v>10815201636</v>
      </c>
      <c r="K20" s="9">
        <v>10817441375</v>
      </c>
    </row>
    <row r="21" spans="1:11" ht="23.25" customHeight="1" x14ac:dyDescent="0.25">
      <c r="A21" s="8" t="s">
        <v>13</v>
      </c>
      <c r="B21" s="9">
        <v>57554600</v>
      </c>
      <c r="C21" s="25"/>
      <c r="D21" s="17"/>
      <c r="E21" s="25"/>
      <c r="F21" s="17"/>
      <c r="G21" s="12" t="s">
        <v>48</v>
      </c>
      <c r="H21" s="9">
        <v>31199590</v>
      </c>
      <c r="I21" s="30" t="s">
        <v>50</v>
      </c>
      <c r="J21" s="9">
        <v>32475560</v>
      </c>
      <c r="K21" s="9">
        <v>34715560</v>
      </c>
    </row>
    <row r="22" spans="1:11" ht="33.75" customHeight="1" x14ac:dyDescent="0.25">
      <c r="A22" s="8" t="s">
        <v>26</v>
      </c>
      <c r="B22" s="9">
        <v>421192303.99000001</v>
      </c>
      <c r="C22" s="12" t="s">
        <v>26</v>
      </c>
      <c r="D22" s="9">
        <v>390808947.54000002</v>
      </c>
      <c r="E22" s="12" t="s">
        <v>26</v>
      </c>
      <c r="F22" s="9">
        <v>389783609.93000001</v>
      </c>
      <c r="G22" s="12" t="s">
        <v>26</v>
      </c>
      <c r="H22" s="9">
        <v>339739058</v>
      </c>
      <c r="I22" s="30">
        <f t="shared" si="0"/>
        <v>0.87160939902273638</v>
      </c>
      <c r="J22" s="9">
        <v>363312535.79000002</v>
      </c>
      <c r="K22" s="9">
        <v>305170368.37</v>
      </c>
    </row>
    <row r="23" spans="1:11" ht="28.5" customHeight="1" x14ac:dyDescent="0.25">
      <c r="A23" s="8" t="s">
        <v>27</v>
      </c>
      <c r="B23" s="9">
        <v>145982506.16</v>
      </c>
      <c r="C23" s="12" t="s">
        <v>37</v>
      </c>
      <c r="D23" s="9">
        <v>142551276.24000001</v>
      </c>
      <c r="E23" s="12" t="s">
        <v>37</v>
      </c>
      <c r="F23" s="9">
        <v>153796728</v>
      </c>
      <c r="G23" s="12" t="s">
        <v>37</v>
      </c>
      <c r="H23" s="9">
        <v>153868686</v>
      </c>
      <c r="I23" s="30">
        <f t="shared" si="0"/>
        <v>1.000467877314009</v>
      </c>
      <c r="J23" s="9">
        <v>153868686</v>
      </c>
      <c r="K23" s="9">
        <v>153868686</v>
      </c>
    </row>
    <row r="24" spans="1:11" ht="48.75" customHeight="1" x14ac:dyDescent="0.25">
      <c r="A24" s="8" t="s">
        <v>28</v>
      </c>
      <c r="B24" s="9">
        <v>467899602.75999999</v>
      </c>
      <c r="C24" s="12" t="s">
        <v>38</v>
      </c>
      <c r="D24" s="9">
        <v>503462428.37</v>
      </c>
      <c r="E24" s="12" t="s">
        <v>38</v>
      </c>
      <c r="F24" s="9">
        <f>563656863.46+4362200+5390900</f>
        <v>573409963.46000004</v>
      </c>
      <c r="G24" s="12" t="s">
        <v>38</v>
      </c>
      <c r="H24" s="9">
        <v>517282663</v>
      </c>
      <c r="I24" s="30">
        <f t="shared" si="0"/>
        <v>0.90211662852643237</v>
      </c>
      <c r="J24" s="9">
        <v>518833363</v>
      </c>
      <c r="K24" s="9">
        <v>520445063</v>
      </c>
    </row>
    <row r="25" spans="1:11" ht="36" customHeight="1" x14ac:dyDescent="0.25">
      <c r="A25" s="8" t="s">
        <v>30</v>
      </c>
      <c r="B25" s="9">
        <v>278454716.38999999</v>
      </c>
      <c r="C25" s="12" t="s">
        <v>39</v>
      </c>
      <c r="D25" s="9">
        <v>270600984.44</v>
      </c>
      <c r="E25" s="12" t="s">
        <v>39</v>
      </c>
      <c r="F25" s="9">
        <f>293818386-2893300-8900000</f>
        <v>282025086</v>
      </c>
      <c r="G25" s="12" t="s">
        <v>39</v>
      </c>
      <c r="H25" s="9">
        <v>292477886</v>
      </c>
      <c r="I25" s="30">
        <f t="shared" si="0"/>
        <v>1.0370633696039366</v>
      </c>
      <c r="J25" s="9">
        <v>295725286</v>
      </c>
      <c r="K25" s="9">
        <v>299836386</v>
      </c>
    </row>
    <row r="26" spans="1:11" ht="36" customHeight="1" x14ac:dyDescent="0.25">
      <c r="A26" s="8" t="s">
        <v>31</v>
      </c>
      <c r="B26" s="9">
        <v>213232829.99000001</v>
      </c>
      <c r="C26" s="24" t="s">
        <v>40</v>
      </c>
      <c r="D26" s="16">
        <v>250361304.27000001</v>
      </c>
      <c r="E26" s="23" t="s">
        <v>40</v>
      </c>
      <c r="F26" s="16">
        <v>403293924</v>
      </c>
      <c r="G26" s="23" t="s">
        <v>40</v>
      </c>
      <c r="H26" s="16">
        <v>321407557</v>
      </c>
      <c r="I26" s="31">
        <f t="shared" si="0"/>
        <v>0.79695611035290481</v>
      </c>
      <c r="J26" s="16">
        <v>321407557</v>
      </c>
      <c r="K26" s="16">
        <v>321407557</v>
      </c>
    </row>
    <row r="27" spans="1:11" ht="36" customHeight="1" x14ac:dyDescent="0.25">
      <c r="A27" s="8" t="s">
        <v>14</v>
      </c>
      <c r="B27" s="9">
        <v>19824070.289999999</v>
      </c>
      <c r="C27" s="25"/>
      <c r="D27" s="17"/>
      <c r="E27" s="23"/>
      <c r="F27" s="17"/>
      <c r="G27" s="23"/>
      <c r="H27" s="17"/>
      <c r="I27" s="32"/>
      <c r="J27" s="17"/>
      <c r="K27" s="17"/>
    </row>
    <row r="28" spans="1:11" ht="38.25" customHeight="1" x14ac:dyDescent="0.25">
      <c r="A28" s="8" t="s">
        <v>32</v>
      </c>
      <c r="B28" s="9">
        <v>193185097.13</v>
      </c>
      <c r="C28" s="24" t="s">
        <v>32</v>
      </c>
      <c r="D28" s="16">
        <v>454040421.23000002</v>
      </c>
      <c r="E28" s="23" t="s">
        <v>32</v>
      </c>
      <c r="F28" s="16">
        <v>310566836.12</v>
      </c>
      <c r="G28" s="23" t="s">
        <v>32</v>
      </c>
      <c r="H28" s="16">
        <v>204043682</v>
      </c>
      <c r="I28" s="31">
        <f t="shared" si="0"/>
        <v>0.65700409145154026</v>
      </c>
      <c r="J28" s="16">
        <v>169323892</v>
      </c>
      <c r="K28" s="16">
        <v>169323892</v>
      </c>
    </row>
    <row r="29" spans="1:11" ht="38.25" customHeight="1" x14ac:dyDescent="0.25">
      <c r="A29" s="8" t="s">
        <v>24</v>
      </c>
      <c r="B29" s="9">
        <v>13429851.379999999</v>
      </c>
      <c r="C29" s="26"/>
      <c r="D29" s="18"/>
      <c r="E29" s="23"/>
      <c r="F29" s="18"/>
      <c r="G29" s="23"/>
      <c r="H29" s="18"/>
      <c r="I29" s="33"/>
      <c r="J29" s="18"/>
      <c r="K29" s="18"/>
    </row>
    <row r="30" spans="1:11" ht="38.25" customHeight="1" x14ac:dyDescent="0.25">
      <c r="A30" s="8" t="s">
        <v>25</v>
      </c>
      <c r="B30" s="9">
        <v>31700099.079999998</v>
      </c>
      <c r="C30" s="26"/>
      <c r="D30" s="17"/>
      <c r="E30" s="23"/>
      <c r="F30" s="17"/>
      <c r="G30" s="23"/>
      <c r="H30" s="17"/>
      <c r="I30" s="32"/>
      <c r="J30" s="17"/>
      <c r="K30" s="17"/>
    </row>
    <row r="31" spans="1:11" ht="21" customHeight="1" x14ac:dyDescent="0.25">
      <c r="A31" s="10" t="s">
        <v>34</v>
      </c>
      <c r="B31" s="11">
        <v>275929273.50999999</v>
      </c>
      <c r="C31" s="12" t="s">
        <v>34</v>
      </c>
      <c r="D31" s="9">
        <v>231897587.25999999</v>
      </c>
      <c r="E31" s="12" t="s">
        <v>34</v>
      </c>
      <c r="F31" s="9">
        <f>266967348.14-41711042.95</f>
        <v>225256305.19</v>
      </c>
      <c r="G31" s="12" t="s">
        <v>34</v>
      </c>
      <c r="H31" s="9">
        <v>1320961058.5999999</v>
      </c>
      <c r="I31" s="30">
        <f t="shared" si="0"/>
        <v>5.8642578616646972</v>
      </c>
      <c r="J31" s="9">
        <v>1477735320.8699999</v>
      </c>
      <c r="K31" s="9">
        <v>2023165671.3099999</v>
      </c>
    </row>
    <row r="32" spans="1:11" ht="23.25" customHeight="1" x14ac:dyDescent="0.25">
      <c r="A32" s="3" t="s">
        <v>0</v>
      </c>
      <c r="B32" s="4">
        <f>SUM(B3:B31)</f>
        <v>40579293069.839996</v>
      </c>
      <c r="C32" s="4"/>
      <c r="D32" s="4">
        <f>SUM(D3:D31)</f>
        <v>45384803737.330002</v>
      </c>
      <c r="E32" s="4"/>
      <c r="F32" s="4">
        <f>SUM(F3:F31)</f>
        <v>50301585276.240005</v>
      </c>
      <c r="G32" s="4"/>
      <c r="H32" s="4">
        <f t="shared" ref="H32:K32" si="1">SUM(H3:H31)</f>
        <v>39580343884</v>
      </c>
      <c r="I32" s="34">
        <f t="shared" si="0"/>
        <v>0.78686076525496318</v>
      </c>
      <c r="J32" s="4">
        <f t="shared" si="1"/>
        <v>40504008194.000008</v>
      </c>
      <c r="K32" s="4">
        <f t="shared" si="1"/>
        <v>41493935784</v>
      </c>
    </row>
    <row r="34" spans="6:6" x14ac:dyDescent="0.25">
      <c r="F34" s="5"/>
    </row>
    <row r="36" spans="6:6" x14ac:dyDescent="0.25">
      <c r="F36" s="5"/>
    </row>
    <row r="39" spans="6:6" x14ac:dyDescent="0.25">
      <c r="F39" s="5"/>
    </row>
    <row r="41" spans="6:6" x14ac:dyDescent="0.25">
      <c r="F41" s="5"/>
    </row>
  </sheetData>
  <autoFilter ref="A2:K32"/>
  <mergeCells count="66">
    <mergeCell ref="A1:K1"/>
    <mergeCell ref="C7:C8"/>
    <mergeCell ref="C12:C14"/>
    <mergeCell ref="C17:C18"/>
    <mergeCell ref="C20:C21"/>
    <mergeCell ref="A3:A4"/>
    <mergeCell ref="B3:B4"/>
    <mergeCell ref="C3:C4"/>
    <mergeCell ref="D3:D4"/>
    <mergeCell ref="C2:D2"/>
    <mergeCell ref="E12:E14"/>
    <mergeCell ref="E7:E8"/>
    <mergeCell ref="F7:F8"/>
    <mergeCell ref="F12:F14"/>
    <mergeCell ref="F15:F16"/>
    <mergeCell ref="F17:F18"/>
    <mergeCell ref="D7:D8"/>
    <mergeCell ref="D12:D14"/>
    <mergeCell ref="D15:D16"/>
    <mergeCell ref="D17:D18"/>
    <mergeCell ref="D20:D21"/>
    <mergeCell ref="E20:E21"/>
    <mergeCell ref="E17:E18"/>
    <mergeCell ref="E15:E16"/>
    <mergeCell ref="C28:C30"/>
    <mergeCell ref="C26:C27"/>
    <mergeCell ref="C15:C16"/>
    <mergeCell ref="D26:D27"/>
    <mergeCell ref="D28:D30"/>
    <mergeCell ref="F20:F21"/>
    <mergeCell ref="F26:F27"/>
    <mergeCell ref="F28:F30"/>
    <mergeCell ref="E2:F2"/>
    <mergeCell ref="G2:H2"/>
    <mergeCell ref="G28:G30"/>
    <mergeCell ref="G26:G27"/>
    <mergeCell ref="G17:G18"/>
    <mergeCell ref="G15:G16"/>
    <mergeCell ref="G12:G14"/>
    <mergeCell ref="G7:G8"/>
    <mergeCell ref="H7:H8"/>
    <mergeCell ref="H15:H16"/>
    <mergeCell ref="H26:H27"/>
    <mergeCell ref="E28:E30"/>
    <mergeCell ref="E26:E27"/>
    <mergeCell ref="J7:J8"/>
    <mergeCell ref="K7:K8"/>
    <mergeCell ref="H12:H14"/>
    <mergeCell ref="J12:J14"/>
    <mergeCell ref="K12:K14"/>
    <mergeCell ref="I7:I8"/>
    <mergeCell ref="I12:I14"/>
    <mergeCell ref="J15:J16"/>
    <mergeCell ref="K15:K16"/>
    <mergeCell ref="H17:H18"/>
    <mergeCell ref="J17:J18"/>
    <mergeCell ref="K17:K18"/>
    <mergeCell ref="I15:I16"/>
    <mergeCell ref="I17:I18"/>
    <mergeCell ref="J26:J27"/>
    <mergeCell ref="K26:K27"/>
    <mergeCell ref="H28:H30"/>
    <mergeCell ref="J28:J30"/>
    <mergeCell ref="K28:K30"/>
    <mergeCell ref="I26:I27"/>
    <mergeCell ref="I28:I30"/>
  </mergeCells>
  <pageMargins left="0.17" right="0.17" top="0.47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2016-11-11T10:45:00Z</dcterms:created>
  <dcterms:modified xsi:type="dcterms:W3CDTF">2016-11-11T10:45:07Z</dcterms:modified>
</cp:coreProperties>
</file>