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921" activeTab="1"/>
  </bookViews>
  <sheets>
    <sheet name="Динамика поступлений 01.02.2013" sheetId="1" r:id="rId1"/>
    <sheet name="Удельный вес 01.02.2013" sheetId="2" r:id="rId2"/>
  </sheets>
  <definedNames>
    <definedName name="_xlnm.Print_Area" localSheetId="0">'Динамика поступлений 01.02.2013'!$A$1:$J$41</definedName>
  </definedNames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<sst xmlns="http://schemas.openxmlformats.org/spreadsheetml/2006/main" count="98" uniqueCount="55">
  <si>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</si>
  <si>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</si>
  <si>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</si>
  <si>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</si>
  <si>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</si>
  <si>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</si>
  <si>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</si>
  <si>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</si>
  <si>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</si>
  <si>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</si>
  <si>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</si>
  <si>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</si>
  <si>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Наименование муниципального образования</t>
  </si>
  <si>
    <t xml:space="preserve">тыс.рублей </t>
  </si>
  <si>
    <t>по состоянию на 01.02.2012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</si>
  <si>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01.02.2013 года </t>
  </si>
  <si>
    <t>по состоянию на 01.02.2013 года (по приказу 65Н)</t>
  </si>
  <si>
    <t xml:space="preserve"> город Брянск</t>
  </si>
  <si>
    <t>город Клинцы</t>
  </si>
  <si>
    <t xml:space="preserve"> город Новозыбков</t>
  </si>
  <si>
    <t xml:space="preserve"> город Сельцо</t>
  </si>
  <si>
    <t xml:space="preserve"> город Стародуб</t>
  </si>
  <si>
    <t xml:space="preserve"> 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</si>
  <si>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</si>
  <si>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</si>
  <si>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</si>
  <si>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</si>
  <si>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</si>
  <si>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</si>
  <si>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</si>
  <si>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</si>
  <si>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</si>
  <si>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</si>
  <si>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</si>
  <si>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</si>
  <si>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</si>
  <si>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</si>
  <si>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</si>
  <si>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</si>
  <si>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</si>
  <si>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</si>
  <si>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</si>
  <si>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</si>
  <si>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</si>
  <si>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</si>
  <si>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</si>
  <si>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</si>
  <si>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</si>
  <si>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</si>
  <si>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</si>
  <si>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по состоянию на 01.02.2012г.</t>
  </si>
  <si>
    <t>по состоянию на 01.02.2013г.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</si>
  <si>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01.02.2013ода</t>
  </si>
  <si>
    <t xml:space="preserve">По состоянию на 01.02.2012 года </t>
  </si>
  <si>
    <t xml:space="preserve">По состоянию на 01.02.2013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</si>
</sst>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</numFmts>
  <fonts count="4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34" borderId="12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5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5" borderId="0" xfId="0" applyNumberFormat="1" applyFont="1" applyFill="1" applyBorder="1" applyAlignment="1">
      <alignment horizontal="right" vertical="top" shrinkToFit="1"/>
    </xf>
    <xf numFmtId="1" fontId="1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3" fillId="36" borderId="12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left"/>
    </xf>
    <xf numFmtId="3" fontId="1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 shrinkToFit="1"/>
    </xf>
    <xf numFmtId="3" fontId="1" fillId="0" borderId="12" xfId="0" applyNumberFormat="1" applyFont="1" applyFill="1" applyBorder="1" applyAlignment="1">
      <alignment horizontal="center" vertical="center" shrinkToFit="1"/>
    </xf>
    <xf numFmtId="3" fontId="1" fillId="37" borderId="13" xfId="0" applyNumberFormat="1" applyFont="1" applyFill="1" applyBorder="1" applyAlignment="1">
      <alignment horizontal="center"/>
    </xf>
    <xf numFmtId="3" fontId="1" fillId="37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P43"/>
  <sheetViews>
    <sheetView view="pageBreakPreview" zoomScaleSheetLayoutView="100" zoomScalePageLayoutView="0" workbookViewId="0" topLeftCell="A10">
      <selection activeCell="C34" sqref="C34"/>
    </sheetView>
  </sheetViews>
  <sheetFormatPr defaultColWidth="9.00390625" defaultRowHeight="12.75"/>
  <cols>
    <col min="1" max="1" width="6.625" style="0" customWidth="1"/>
    <col min="2" max="2" width="26.75390625" style="0" customWidth="1"/>
    <col min="3" max="4" width="16.75390625" style="48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875" style="0" customWidth="1"/>
    <col min="14" max="14" width="36.875" style="0" customWidth="1"/>
    <col min="15" max="15" width="16.75390625" style="0" customWidth="1"/>
  </cols>
  <sheetData>
    <row r="1" spans="1:8" ht="12.75">
      <c r="A1" s="64" t="s">
        <v>15</v>
      </c>
      <c r="B1" s="64"/>
      <c r="C1" s="64"/>
      <c r="D1" s="64"/>
      <c r="E1" s="64"/>
      <c r="F1" s="64"/>
      <c r="G1" s="64"/>
      <c r="H1" s="64"/>
    </row>
    <row r="2" spans="1:8" ht="17.25" customHeight="1">
      <c r="A2" s="64"/>
      <c r="B2" s="64"/>
      <c r="C2" s="64"/>
      <c r="D2" s="64"/>
      <c r="E2" s="64"/>
      <c r="F2" s="64"/>
      <c r="G2" s="64"/>
      <c r="H2" s="64"/>
    </row>
    <row r="3" ht="6" customHeight="1" hidden="1"/>
    <row r="4" spans="9:10" ht="16.5" customHeight="1" thickBot="1">
      <c r="I4" s="65" t="s">
        <v>4</v>
      </c>
      <c r="J4" s="66"/>
    </row>
    <row r="5" spans="1:10" ht="30" customHeight="1" thickBot="1">
      <c r="A5" s="67" t="s">
        <v>5</v>
      </c>
      <c r="B5" s="67" t="s">
        <v>12</v>
      </c>
      <c r="C5" s="69" t="s">
        <v>7</v>
      </c>
      <c r="D5" s="70"/>
      <c r="E5" s="71" t="s">
        <v>2</v>
      </c>
      <c r="F5" s="73" t="s">
        <v>0</v>
      </c>
      <c r="G5" s="75" t="s">
        <v>3</v>
      </c>
      <c r="H5" s="76"/>
      <c r="I5" s="67" t="s">
        <v>2</v>
      </c>
      <c r="J5" s="77" t="s">
        <v>6</v>
      </c>
    </row>
    <row r="6" spans="1:10" ht="55.5" customHeight="1" thickBot="1">
      <c r="A6" s="68"/>
      <c r="B6" s="68"/>
      <c r="C6" s="54" t="s">
        <v>14</v>
      </c>
      <c r="D6" s="54" t="s">
        <v>16</v>
      </c>
      <c r="E6" s="72"/>
      <c r="F6" s="74"/>
      <c r="G6" s="29" t="s">
        <v>50</v>
      </c>
      <c r="H6" s="29" t="s">
        <v>51</v>
      </c>
      <c r="I6" s="68"/>
      <c r="J6" s="78"/>
    </row>
    <row r="7" spans="1:10" ht="13.5" thickBot="1">
      <c r="A7" s="1">
        <v>1</v>
      </c>
      <c r="B7" s="1">
        <v>2</v>
      </c>
      <c r="C7" s="55">
        <v>3</v>
      </c>
      <c r="D7" s="55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6" ht="15.75">
      <c r="A8" s="21">
        <v>1</v>
      </c>
      <c r="B8" s="22" t="s">
        <v>17</v>
      </c>
      <c r="C8" s="61">
        <v>336757.11</v>
      </c>
      <c r="D8" s="61">
        <v>334002.61</v>
      </c>
      <c r="E8" s="35">
        <f>D8-C8</f>
        <v>-2754.5</v>
      </c>
      <c r="F8" s="8">
        <f>ROUND(D8/C8*100,2)</f>
        <v>99.18</v>
      </c>
      <c r="G8" s="62">
        <v>2582803</v>
      </c>
      <c r="H8" s="35">
        <v>2927572</v>
      </c>
      <c r="I8" s="35">
        <f>H8-G8</f>
        <v>344769</v>
      </c>
      <c r="J8" s="23">
        <f>ROUND(H8/G8*100,2)</f>
        <v>113.35</v>
      </c>
      <c r="N8" s="39"/>
      <c r="O8" s="43"/>
      <c r="P8" s="40"/>
    </row>
    <row r="9" spans="1:16" ht="15.75">
      <c r="A9" s="16">
        <v>2</v>
      </c>
      <c r="B9" s="4" t="s">
        <v>18</v>
      </c>
      <c r="C9" s="61">
        <v>17313.57</v>
      </c>
      <c r="D9" s="61">
        <v>22083.46</v>
      </c>
      <c r="E9" s="36">
        <f aca="true" t="shared" si="0" ref="E9:E41">D9-C9</f>
        <v>4769.889999999999</v>
      </c>
      <c r="F9" s="25">
        <f aca="true" t="shared" si="1" ref="F9:F41">ROUND(D9/C9*100,2)</f>
        <v>127.55</v>
      </c>
      <c r="G9" s="63">
        <v>137908</v>
      </c>
      <c r="H9" s="47">
        <v>157732</v>
      </c>
      <c r="I9" s="36">
        <f aca="true" t="shared" si="2" ref="I9:I41">H9-G9</f>
        <v>19824</v>
      </c>
      <c r="J9" s="27">
        <f aca="true" t="shared" si="3" ref="J9:J41">ROUND(H9/G9*100,2)</f>
        <v>114.37</v>
      </c>
      <c r="N9" s="39"/>
      <c r="O9" s="43"/>
      <c r="P9" s="40"/>
    </row>
    <row r="10" spans="1:16" ht="15.75">
      <c r="A10" s="16">
        <v>3</v>
      </c>
      <c r="B10" s="4" t="s">
        <v>19</v>
      </c>
      <c r="C10" s="61">
        <v>11100.79</v>
      </c>
      <c r="D10" s="61">
        <v>11973.8</v>
      </c>
      <c r="E10" s="36">
        <f t="shared" si="0"/>
        <v>873.0099999999984</v>
      </c>
      <c r="F10" s="25">
        <f t="shared" si="1"/>
        <v>107.86</v>
      </c>
      <c r="G10" s="63">
        <v>88827</v>
      </c>
      <c r="H10" s="36">
        <v>103443</v>
      </c>
      <c r="I10" s="36">
        <f t="shared" si="2"/>
        <v>14616</v>
      </c>
      <c r="J10" s="27">
        <f t="shared" si="3"/>
        <v>116.45</v>
      </c>
      <c r="N10" s="39"/>
      <c r="O10" s="43"/>
      <c r="P10" s="40"/>
    </row>
    <row r="11" spans="1:16" ht="15.75">
      <c r="A11" s="16">
        <v>4</v>
      </c>
      <c r="B11" s="4" t="s">
        <v>20</v>
      </c>
      <c r="C11" s="61">
        <v>1991.16</v>
      </c>
      <c r="D11" s="61">
        <v>1630.15</v>
      </c>
      <c r="E11" s="36">
        <f t="shared" si="0"/>
        <v>-361.01</v>
      </c>
      <c r="F11" s="25">
        <f t="shared" si="1"/>
        <v>81.87</v>
      </c>
      <c r="G11" s="63">
        <v>29780</v>
      </c>
      <c r="H11" s="36">
        <v>32609</v>
      </c>
      <c r="I11" s="36">
        <f t="shared" si="2"/>
        <v>2829</v>
      </c>
      <c r="J11" s="27">
        <f t="shared" si="3"/>
        <v>109.5</v>
      </c>
      <c r="N11" s="39"/>
      <c r="O11" s="43"/>
      <c r="P11" s="40"/>
    </row>
    <row r="12" spans="1:16" ht="15.75">
      <c r="A12" s="16">
        <v>5</v>
      </c>
      <c r="B12" s="4" t="s">
        <v>21</v>
      </c>
      <c r="C12" s="61">
        <v>7382.92</v>
      </c>
      <c r="D12" s="61">
        <v>8929.71</v>
      </c>
      <c r="E12" s="36">
        <f t="shared" si="0"/>
        <v>1546.789999999999</v>
      </c>
      <c r="F12" s="25">
        <f t="shared" si="1"/>
        <v>120.95</v>
      </c>
      <c r="G12" s="63">
        <v>66779</v>
      </c>
      <c r="H12" s="36">
        <v>68925</v>
      </c>
      <c r="I12" s="36">
        <f t="shared" si="2"/>
        <v>2146</v>
      </c>
      <c r="J12" s="27">
        <f t="shared" si="3"/>
        <v>103.21</v>
      </c>
      <c r="N12" s="39"/>
      <c r="O12" s="43"/>
      <c r="P12" s="40"/>
    </row>
    <row r="13" spans="1:16" s="48" customFormat="1" ht="15.75">
      <c r="A13" s="45">
        <v>6</v>
      </c>
      <c r="B13" s="46" t="s">
        <v>22</v>
      </c>
      <c r="C13" s="61">
        <v>6652.04</v>
      </c>
      <c r="D13" s="61">
        <v>5811.1</v>
      </c>
      <c r="E13" s="47">
        <f t="shared" si="0"/>
        <v>-840.9399999999996</v>
      </c>
      <c r="F13" s="52">
        <f t="shared" si="1"/>
        <v>87.36</v>
      </c>
      <c r="G13" s="63">
        <v>45398</v>
      </c>
      <c r="H13" s="47">
        <v>49777</v>
      </c>
      <c r="I13" s="47">
        <f t="shared" si="2"/>
        <v>4379</v>
      </c>
      <c r="J13" s="53">
        <f t="shared" si="3"/>
        <v>109.65</v>
      </c>
      <c r="N13" s="49"/>
      <c r="O13" s="50"/>
      <c r="P13" s="51"/>
    </row>
    <row r="14" spans="1:16" ht="15.75">
      <c r="A14" s="16">
        <v>7</v>
      </c>
      <c r="B14" s="4" t="s">
        <v>23</v>
      </c>
      <c r="C14" s="61">
        <v>3650.23</v>
      </c>
      <c r="D14" s="61">
        <v>3072.03</v>
      </c>
      <c r="E14" s="36">
        <f t="shared" si="0"/>
        <v>-578.1999999999998</v>
      </c>
      <c r="F14" s="25">
        <f t="shared" si="1"/>
        <v>84.16</v>
      </c>
      <c r="G14" s="63">
        <v>29323</v>
      </c>
      <c r="H14" s="36">
        <v>34945</v>
      </c>
      <c r="I14" s="36">
        <f t="shared" si="2"/>
        <v>5622</v>
      </c>
      <c r="J14" s="27">
        <f t="shared" si="3"/>
        <v>119.17</v>
      </c>
      <c r="N14" s="39"/>
      <c r="O14" s="43"/>
      <c r="P14" s="40"/>
    </row>
    <row r="15" spans="1:16" ht="15.75">
      <c r="A15" s="16">
        <v>8</v>
      </c>
      <c r="B15" s="4" t="s">
        <v>24</v>
      </c>
      <c r="C15" s="61">
        <v>18082.42</v>
      </c>
      <c r="D15" s="61">
        <v>17256.14</v>
      </c>
      <c r="E15" s="36">
        <f t="shared" si="0"/>
        <v>-826.2799999999988</v>
      </c>
      <c r="F15" s="25">
        <f t="shared" si="1"/>
        <v>95.43</v>
      </c>
      <c r="G15" s="63">
        <v>137943</v>
      </c>
      <c r="H15" s="36">
        <v>155296</v>
      </c>
      <c r="I15" s="36">
        <f t="shared" si="2"/>
        <v>17353</v>
      </c>
      <c r="J15" s="27">
        <f t="shared" si="3"/>
        <v>112.58</v>
      </c>
      <c r="N15" s="39"/>
      <c r="O15" s="43"/>
      <c r="P15" s="40"/>
    </row>
    <row r="16" spans="1:16" ht="15.75">
      <c r="A16" s="16">
        <v>9</v>
      </c>
      <c r="B16" s="4" t="s">
        <v>25</v>
      </c>
      <c r="C16" s="61">
        <v>3611.66</v>
      </c>
      <c r="D16" s="61">
        <v>2069.78</v>
      </c>
      <c r="E16" s="36">
        <f t="shared" si="0"/>
        <v>-1541.8799999999997</v>
      </c>
      <c r="F16" s="25">
        <f t="shared" si="1"/>
        <v>57.31</v>
      </c>
      <c r="G16" s="63">
        <v>50125</v>
      </c>
      <c r="H16" s="36">
        <v>58592</v>
      </c>
      <c r="I16" s="36">
        <f t="shared" si="2"/>
        <v>8467</v>
      </c>
      <c r="J16" s="27">
        <f t="shared" si="3"/>
        <v>116.89</v>
      </c>
      <c r="N16" s="39"/>
      <c r="O16" s="43"/>
      <c r="P16" s="40"/>
    </row>
    <row r="17" spans="1:16" ht="15.75">
      <c r="A17" s="16">
        <v>10</v>
      </c>
      <c r="B17" s="4" t="s">
        <v>26</v>
      </c>
      <c r="C17" s="61">
        <v>763.19</v>
      </c>
      <c r="D17" s="61">
        <v>835.54</v>
      </c>
      <c r="E17" s="36">
        <f t="shared" si="0"/>
        <v>72.34999999999991</v>
      </c>
      <c r="F17" s="25">
        <f t="shared" si="1"/>
        <v>109.48</v>
      </c>
      <c r="G17" s="63">
        <v>12805</v>
      </c>
      <c r="H17" s="36">
        <v>14564</v>
      </c>
      <c r="I17" s="36">
        <f t="shared" si="2"/>
        <v>1759</v>
      </c>
      <c r="J17" s="27">
        <f t="shared" si="3"/>
        <v>113.74</v>
      </c>
      <c r="N17" s="39"/>
      <c r="O17" s="43"/>
      <c r="P17" s="40"/>
    </row>
    <row r="18" spans="1:16" ht="15.75">
      <c r="A18" s="16">
        <v>11</v>
      </c>
      <c r="B18" s="4" t="s">
        <v>27</v>
      </c>
      <c r="C18" s="61">
        <v>1455.41</v>
      </c>
      <c r="D18" s="61">
        <v>1764.2</v>
      </c>
      <c r="E18" s="36">
        <f t="shared" si="0"/>
        <v>308.78999999999996</v>
      </c>
      <c r="F18" s="25">
        <f t="shared" si="1"/>
        <v>121.22</v>
      </c>
      <c r="G18" s="36">
        <v>26962</v>
      </c>
      <c r="H18" s="36">
        <v>30495</v>
      </c>
      <c r="I18" s="36">
        <f t="shared" si="2"/>
        <v>3533</v>
      </c>
      <c r="J18" s="27">
        <f t="shared" si="3"/>
        <v>113.1</v>
      </c>
      <c r="N18" s="39"/>
      <c r="O18" s="43"/>
      <c r="P18" s="40"/>
    </row>
    <row r="19" spans="1:16" ht="15.75">
      <c r="A19" s="16">
        <v>12</v>
      </c>
      <c r="B19" s="4" t="s">
        <v>28</v>
      </c>
      <c r="C19" s="61">
        <v>15866</v>
      </c>
      <c r="D19" s="61">
        <v>13970.96</v>
      </c>
      <c r="E19" s="36">
        <f t="shared" si="0"/>
        <v>-1895.0400000000009</v>
      </c>
      <c r="F19" s="25">
        <f t="shared" si="1"/>
        <v>88.06</v>
      </c>
      <c r="G19" s="36">
        <v>143856</v>
      </c>
      <c r="H19" s="36">
        <v>162540</v>
      </c>
      <c r="I19" s="36">
        <f t="shared" si="2"/>
        <v>18684</v>
      </c>
      <c r="J19" s="27">
        <f t="shared" si="3"/>
        <v>112.99</v>
      </c>
      <c r="N19" s="39"/>
      <c r="O19" s="43"/>
      <c r="P19" s="40"/>
    </row>
    <row r="20" spans="1:16" ht="15.75">
      <c r="A20" s="16">
        <v>13</v>
      </c>
      <c r="B20" s="4" t="s">
        <v>29</v>
      </c>
      <c r="C20" s="61">
        <v>1523.43</v>
      </c>
      <c r="D20" s="61">
        <v>880.85</v>
      </c>
      <c r="E20" s="36">
        <f t="shared" si="0"/>
        <v>-642.58</v>
      </c>
      <c r="F20" s="25">
        <f t="shared" si="1"/>
        <v>57.82</v>
      </c>
      <c r="G20" s="36">
        <v>8916</v>
      </c>
      <c r="H20" s="36">
        <v>13433</v>
      </c>
      <c r="I20" s="36">
        <f t="shared" si="2"/>
        <v>4517</v>
      </c>
      <c r="J20" s="27">
        <f t="shared" si="3"/>
        <v>150.66</v>
      </c>
      <c r="N20" s="39"/>
      <c r="O20" s="43"/>
      <c r="P20" s="40"/>
    </row>
    <row r="21" spans="1:16" ht="15.75">
      <c r="A21" s="16">
        <v>14</v>
      </c>
      <c r="B21" s="4" t="s">
        <v>30</v>
      </c>
      <c r="C21" s="61">
        <v>8366.51</v>
      </c>
      <c r="D21" s="61">
        <v>5309.48</v>
      </c>
      <c r="E21" s="36">
        <f t="shared" si="0"/>
        <v>-3057.0300000000007</v>
      </c>
      <c r="F21" s="25">
        <f t="shared" si="1"/>
        <v>63.46</v>
      </c>
      <c r="G21" s="36">
        <v>70825</v>
      </c>
      <c r="H21" s="36">
        <v>84905</v>
      </c>
      <c r="I21" s="36">
        <f t="shared" si="2"/>
        <v>14080</v>
      </c>
      <c r="J21" s="27">
        <f t="shared" si="3"/>
        <v>119.88</v>
      </c>
      <c r="N21" s="39"/>
      <c r="O21" s="43"/>
      <c r="P21" s="40"/>
    </row>
    <row r="22" spans="1:16" ht="15.75">
      <c r="A22" s="16">
        <v>15</v>
      </c>
      <c r="B22" s="4" t="s">
        <v>31</v>
      </c>
      <c r="C22" s="61">
        <v>1348.27</v>
      </c>
      <c r="D22" s="61">
        <v>2036.46</v>
      </c>
      <c r="E22" s="36">
        <f t="shared" si="0"/>
        <v>688.19</v>
      </c>
      <c r="F22" s="25">
        <f t="shared" si="1"/>
        <v>151.04</v>
      </c>
      <c r="G22" s="36">
        <v>17909</v>
      </c>
      <c r="H22" s="36">
        <v>20612</v>
      </c>
      <c r="I22" s="36">
        <f t="shared" si="2"/>
        <v>2703</v>
      </c>
      <c r="J22" s="27">
        <f t="shared" si="3"/>
        <v>115.09</v>
      </c>
      <c r="N22" s="39"/>
      <c r="O22" s="43"/>
      <c r="P22" s="40"/>
    </row>
    <row r="23" spans="1:16" ht="15.75">
      <c r="A23" s="16">
        <v>16</v>
      </c>
      <c r="B23" s="4" t="s">
        <v>32</v>
      </c>
      <c r="C23" s="61">
        <v>8381.77</v>
      </c>
      <c r="D23" s="61">
        <v>8894.4</v>
      </c>
      <c r="E23" s="36">
        <f t="shared" si="0"/>
        <v>512.6299999999992</v>
      </c>
      <c r="F23" s="25">
        <f t="shared" si="1"/>
        <v>106.12</v>
      </c>
      <c r="G23" s="36">
        <v>82786</v>
      </c>
      <c r="H23" s="36">
        <v>94552</v>
      </c>
      <c r="I23" s="36">
        <f t="shared" si="2"/>
        <v>11766</v>
      </c>
      <c r="J23" s="27">
        <f t="shared" si="3"/>
        <v>114.21</v>
      </c>
      <c r="N23" s="39"/>
      <c r="O23" s="43"/>
      <c r="P23" s="40"/>
    </row>
    <row r="24" spans="1:16" ht="15.75">
      <c r="A24" s="16">
        <v>17</v>
      </c>
      <c r="B24" s="4" t="s">
        <v>33</v>
      </c>
      <c r="C24" s="61">
        <v>1427.45</v>
      </c>
      <c r="D24" s="61">
        <v>1455.31</v>
      </c>
      <c r="E24" s="36">
        <f t="shared" si="0"/>
        <v>27.8599999999999</v>
      </c>
      <c r="F24" s="25">
        <f t="shared" si="1"/>
        <v>101.95</v>
      </c>
      <c r="G24" s="36">
        <v>17673</v>
      </c>
      <c r="H24" s="36">
        <v>20891</v>
      </c>
      <c r="I24" s="36">
        <f t="shared" si="2"/>
        <v>3218</v>
      </c>
      <c r="J24" s="27">
        <f t="shared" si="3"/>
        <v>118.21</v>
      </c>
      <c r="N24" s="39"/>
      <c r="O24" s="43"/>
      <c r="P24" s="40"/>
    </row>
    <row r="25" spans="1:16" ht="15.75">
      <c r="A25" s="16">
        <v>18</v>
      </c>
      <c r="B25" s="4" t="s">
        <v>34</v>
      </c>
      <c r="C25" s="61">
        <v>3584.07</v>
      </c>
      <c r="D25" s="61">
        <v>5082.3</v>
      </c>
      <c r="E25" s="36">
        <f t="shared" si="0"/>
        <v>1498.23</v>
      </c>
      <c r="F25" s="25">
        <f t="shared" si="1"/>
        <v>141.8</v>
      </c>
      <c r="G25" s="36">
        <v>47399</v>
      </c>
      <c r="H25" s="36">
        <v>50150</v>
      </c>
      <c r="I25" s="36">
        <f t="shared" si="2"/>
        <v>2751</v>
      </c>
      <c r="J25" s="27">
        <f t="shared" si="3"/>
        <v>105.8</v>
      </c>
      <c r="N25" s="39"/>
      <c r="O25" s="43"/>
      <c r="P25" s="40"/>
    </row>
    <row r="26" spans="1:16" ht="15.75">
      <c r="A26" s="16">
        <v>19</v>
      </c>
      <c r="B26" s="4" t="s">
        <v>35</v>
      </c>
      <c r="C26" s="61">
        <v>3554.93</v>
      </c>
      <c r="D26" s="61">
        <v>2451.99</v>
      </c>
      <c r="E26" s="36">
        <f t="shared" si="0"/>
        <v>-1102.94</v>
      </c>
      <c r="F26" s="25">
        <f t="shared" si="1"/>
        <v>68.97</v>
      </c>
      <c r="G26" s="36">
        <v>11915</v>
      </c>
      <c r="H26" s="36">
        <v>21711</v>
      </c>
      <c r="I26" s="36">
        <f t="shared" si="2"/>
        <v>9796</v>
      </c>
      <c r="J26" s="27">
        <f t="shared" si="3"/>
        <v>182.22</v>
      </c>
      <c r="N26" s="39"/>
      <c r="O26" s="43"/>
      <c r="P26" s="40"/>
    </row>
    <row r="27" spans="1:16" ht="15.75">
      <c r="A27" s="16">
        <v>20</v>
      </c>
      <c r="B27" s="4" t="s">
        <v>36</v>
      </c>
      <c r="C27" s="61">
        <v>2726.67</v>
      </c>
      <c r="D27" s="61">
        <v>2856.57</v>
      </c>
      <c r="E27" s="36">
        <f t="shared" si="0"/>
        <v>129.9000000000001</v>
      </c>
      <c r="F27" s="25">
        <f t="shared" si="1"/>
        <v>104.76</v>
      </c>
      <c r="G27" s="36">
        <v>27127</v>
      </c>
      <c r="H27" s="36">
        <v>31119</v>
      </c>
      <c r="I27" s="36">
        <f t="shared" si="2"/>
        <v>3992</v>
      </c>
      <c r="J27" s="27">
        <f t="shared" si="3"/>
        <v>114.72</v>
      </c>
      <c r="N27" s="39"/>
      <c r="O27" s="43"/>
      <c r="P27" s="40"/>
    </row>
    <row r="28" spans="1:16" ht="15.75">
      <c r="A28" s="16">
        <v>21</v>
      </c>
      <c r="B28" s="4" t="s">
        <v>37</v>
      </c>
      <c r="C28" s="61">
        <v>1068.45</v>
      </c>
      <c r="D28" s="61">
        <v>1321.3</v>
      </c>
      <c r="E28" s="36">
        <f t="shared" si="0"/>
        <v>252.8499999999999</v>
      </c>
      <c r="F28" s="25">
        <f t="shared" si="1"/>
        <v>123.67</v>
      </c>
      <c r="G28" s="36">
        <v>18002</v>
      </c>
      <c r="H28" s="36">
        <v>19270</v>
      </c>
      <c r="I28" s="36">
        <f t="shared" si="2"/>
        <v>1268</v>
      </c>
      <c r="J28" s="27">
        <f t="shared" si="3"/>
        <v>107.04</v>
      </c>
      <c r="N28" s="39"/>
      <c r="O28" s="43"/>
      <c r="P28" s="40"/>
    </row>
    <row r="29" spans="1:16" ht="15.75">
      <c r="A29" s="16">
        <v>22</v>
      </c>
      <c r="B29" s="4" t="s">
        <v>38</v>
      </c>
      <c r="C29" s="61">
        <v>1288.38</v>
      </c>
      <c r="D29" s="61">
        <v>2079.45</v>
      </c>
      <c r="E29" s="36">
        <f t="shared" si="0"/>
        <v>791.0699999999997</v>
      </c>
      <c r="F29" s="25">
        <f t="shared" si="1"/>
        <v>161.4</v>
      </c>
      <c r="G29" s="36">
        <v>19323</v>
      </c>
      <c r="H29" s="36">
        <v>22342</v>
      </c>
      <c r="I29" s="36">
        <f t="shared" si="2"/>
        <v>3019</v>
      </c>
      <c r="J29" s="27">
        <f t="shared" si="3"/>
        <v>115.62</v>
      </c>
      <c r="N29" s="39"/>
      <c r="O29" s="43"/>
      <c r="P29" s="40"/>
    </row>
    <row r="30" spans="1:16" ht="15.75">
      <c r="A30" s="16">
        <v>23</v>
      </c>
      <c r="B30" s="4" t="s">
        <v>39</v>
      </c>
      <c r="C30" s="61">
        <v>5537.76</v>
      </c>
      <c r="D30" s="61">
        <v>3838.13</v>
      </c>
      <c r="E30" s="36">
        <f t="shared" si="0"/>
        <v>-1699.63</v>
      </c>
      <c r="F30" s="25">
        <f t="shared" si="1"/>
        <v>69.31</v>
      </c>
      <c r="G30" s="36">
        <v>37377</v>
      </c>
      <c r="H30" s="36">
        <v>38393</v>
      </c>
      <c r="I30" s="36">
        <f t="shared" si="2"/>
        <v>1016</v>
      </c>
      <c r="J30" s="27">
        <f t="shared" si="3"/>
        <v>102.72</v>
      </c>
      <c r="N30" s="39"/>
      <c r="O30" s="43"/>
      <c r="P30" s="40"/>
    </row>
    <row r="31" spans="1:16" ht="15.75">
      <c r="A31" s="16">
        <v>24</v>
      </c>
      <c r="B31" s="4" t="s">
        <v>40</v>
      </c>
      <c r="C31" s="61">
        <v>866.13</v>
      </c>
      <c r="D31" s="61">
        <v>1441.38</v>
      </c>
      <c r="E31" s="36">
        <f t="shared" si="0"/>
        <v>575.2500000000001</v>
      </c>
      <c r="F31" s="25">
        <f t="shared" si="1"/>
        <v>166.42</v>
      </c>
      <c r="G31" s="36">
        <v>10449</v>
      </c>
      <c r="H31" s="36">
        <v>11045</v>
      </c>
      <c r="I31" s="36">
        <f t="shared" si="2"/>
        <v>596</v>
      </c>
      <c r="J31" s="27">
        <f t="shared" si="3"/>
        <v>105.7</v>
      </c>
      <c r="N31" s="39"/>
      <c r="O31" s="43"/>
      <c r="P31" s="40"/>
    </row>
    <row r="32" spans="1:16" ht="15.75">
      <c r="A32" s="16">
        <v>25</v>
      </c>
      <c r="B32" s="4" t="s">
        <v>41</v>
      </c>
      <c r="C32" s="61">
        <v>6167.3</v>
      </c>
      <c r="D32" s="61">
        <v>8417.32</v>
      </c>
      <c r="E32" s="36">
        <f t="shared" si="0"/>
        <v>2250.0199999999995</v>
      </c>
      <c r="F32" s="25">
        <f t="shared" si="1"/>
        <v>136.48</v>
      </c>
      <c r="G32" s="36">
        <v>51677</v>
      </c>
      <c r="H32" s="36">
        <v>53784</v>
      </c>
      <c r="I32" s="36">
        <f t="shared" si="2"/>
        <v>2107</v>
      </c>
      <c r="J32" s="27">
        <f t="shared" si="3"/>
        <v>104.08</v>
      </c>
      <c r="N32" s="39"/>
      <c r="O32" s="43"/>
      <c r="P32" s="40"/>
    </row>
    <row r="33" spans="1:16" ht="15.75">
      <c r="A33" s="16">
        <v>26</v>
      </c>
      <c r="B33" s="4" t="s">
        <v>42</v>
      </c>
      <c r="C33" s="61">
        <v>6266.64</v>
      </c>
      <c r="D33" s="61">
        <v>7443.77</v>
      </c>
      <c r="E33" s="36">
        <f t="shared" si="0"/>
        <v>1177.13</v>
      </c>
      <c r="F33" s="25">
        <f t="shared" si="1"/>
        <v>118.78</v>
      </c>
      <c r="G33" s="36">
        <v>83287</v>
      </c>
      <c r="H33" s="36">
        <v>111175</v>
      </c>
      <c r="I33" s="36">
        <f t="shared" si="2"/>
        <v>27888</v>
      </c>
      <c r="J33" s="27">
        <f t="shared" si="3"/>
        <v>133.48</v>
      </c>
      <c r="N33" s="39"/>
      <c r="O33" s="43"/>
      <c r="P33" s="40"/>
    </row>
    <row r="34" spans="1:16" ht="15.75">
      <c r="A34" s="16">
        <v>27</v>
      </c>
      <c r="B34" s="4" t="s">
        <v>43</v>
      </c>
      <c r="C34" s="61">
        <v>580.62</v>
      </c>
      <c r="D34" s="61">
        <v>699.71</v>
      </c>
      <c r="E34" s="36">
        <f t="shared" si="0"/>
        <v>119.09000000000003</v>
      </c>
      <c r="F34" s="25">
        <f t="shared" si="1"/>
        <v>120.51</v>
      </c>
      <c r="G34" s="36">
        <v>7773</v>
      </c>
      <c r="H34" s="47">
        <v>9214</v>
      </c>
      <c r="I34" s="36">
        <f t="shared" si="2"/>
        <v>1441</v>
      </c>
      <c r="J34" s="27">
        <f t="shared" si="3"/>
        <v>118.54</v>
      </c>
      <c r="N34" s="39"/>
      <c r="O34" s="43"/>
      <c r="P34" s="40"/>
    </row>
    <row r="35" spans="1:16" ht="15.75">
      <c r="A35" s="16">
        <v>28</v>
      </c>
      <c r="B35" s="4" t="s">
        <v>44</v>
      </c>
      <c r="C35" s="61">
        <v>1662.1</v>
      </c>
      <c r="D35" s="61">
        <v>1695.38</v>
      </c>
      <c r="E35" s="36">
        <f t="shared" si="0"/>
        <v>33.2800000000002</v>
      </c>
      <c r="F35" s="25">
        <f t="shared" si="1"/>
        <v>102</v>
      </c>
      <c r="G35" s="36">
        <v>29416</v>
      </c>
      <c r="H35" s="36">
        <v>34624</v>
      </c>
      <c r="I35" s="36">
        <f t="shared" si="2"/>
        <v>5208</v>
      </c>
      <c r="J35" s="27">
        <f t="shared" si="3"/>
        <v>117.7</v>
      </c>
      <c r="N35" s="39"/>
      <c r="O35" s="43"/>
      <c r="P35" s="40"/>
    </row>
    <row r="36" spans="1:16" ht="15.75">
      <c r="A36" s="16">
        <v>29</v>
      </c>
      <c r="B36" s="4" t="s">
        <v>45</v>
      </c>
      <c r="C36" s="61">
        <v>3095.63</v>
      </c>
      <c r="D36" s="61">
        <v>3463.41</v>
      </c>
      <c r="E36" s="36">
        <f t="shared" si="0"/>
        <v>367.77999999999975</v>
      </c>
      <c r="F36" s="25">
        <f t="shared" si="1"/>
        <v>111.88</v>
      </c>
      <c r="G36" s="36">
        <v>13758</v>
      </c>
      <c r="H36" s="36">
        <v>24704</v>
      </c>
      <c r="I36" s="36">
        <f t="shared" si="2"/>
        <v>10946</v>
      </c>
      <c r="J36" s="27">
        <f t="shared" si="3"/>
        <v>179.56</v>
      </c>
      <c r="N36" s="39"/>
      <c r="O36" s="43"/>
      <c r="P36" s="40"/>
    </row>
    <row r="37" spans="1:16" ht="15.75">
      <c r="A37" s="16">
        <v>30</v>
      </c>
      <c r="B37" s="4" t="s">
        <v>46</v>
      </c>
      <c r="C37" s="61">
        <v>2374.1</v>
      </c>
      <c r="D37" s="61">
        <v>3463.13</v>
      </c>
      <c r="E37" s="36">
        <f t="shared" si="0"/>
        <v>1089.0300000000002</v>
      </c>
      <c r="F37" s="25">
        <f t="shared" si="1"/>
        <v>145.87</v>
      </c>
      <c r="G37" s="36">
        <v>22019</v>
      </c>
      <c r="H37" s="36">
        <v>24682</v>
      </c>
      <c r="I37" s="36">
        <f t="shared" si="2"/>
        <v>2663</v>
      </c>
      <c r="J37" s="27">
        <f t="shared" si="3"/>
        <v>112.09</v>
      </c>
      <c r="N37" s="39"/>
      <c r="O37" s="43"/>
      <c r="P37" s="40"/>
    </row>
    <row r="38" spans="1:16" ht="15.75">
      <c r="A38" s="16">
        <v>31</v>
      </c>
      <c r="B38" s="4" t="s">
        <v>47</v>
      </c>
      <c r="C38" s="61">
        <v>6196.6</v>
      </c>
      <c r="D38" s="61">
        <v>12812.58</v>
      </c>
      <c r="E38" s="36">
        <f t="shared" si="0"/>
        <v>6615.98</v>
      </c>
      <c r="F38" s="25">
        <f t="shared" si="1"/>
        <v>206.77</v>
      </c>
      <c r="G38" s="36">
        <v>56364</v>
      </c>
      <c r="H38" s="36">
        <v>60407</v>
      </c>
      <c r="I38" s="36">
        <f t="shared" si="2"/>
        <v>4043</v>
      </c>
      <c r="J38" s="27">
        <f t="shared" si="3"/>
        <v>107.17</v>
      </c>
      <c r="N38" s="39"/>
      <c r="O38" s="43"/>
      <c r="P38" s="40"/>
    </row>
    <row r="39" spans="1:16" ht="15.75">
      <c r="A39" s="16">
        <v>32</v>
      </c>
      <c r="B39" s="4" t="s">
        <v>48</v>
      </c>
      <c r="C39" s="61">
        <v>9266.74</v>
      </c>
      <c r="D39" s="61">
        <v>9361.94</v>
      </c>
      <c r="E39" s="36">
        <f t="shared" si="0"/>
        <v>95.20000000000073</v>
      </c>
      <c r="F39" s="25">
        <f t="shared" si="1"/>
        <v>101.03</v>
      </c>
      <c r="G39" s="36">
        <v>98457</v>
      </c>
      <c r="H39" s="36">
        <v>125675</v>
      </c>
      <c r="I39" s="36">
        <f t="shared" si="2"/>
        <v>27218</v>
      </c>
      <c r="J39" s="27">
        <f t="shared" si="3"/>
        <v>127.64</v>
      </c>
      <c r="N39" s="39"/>
      <c r="O39" s="43"/>
      <c r="P39" s="40"/>
    </row>
    <row r="40" spans="1:16" ht="16.5" thickBot="1">
      <c r="A40" s="24">
        <v>33</v>
      </c>
      <c r="B40" s="2" t="s">
        <v>49</v>
      </c>
      <c r="C40" s="61">
        <v>13107.36</v>
      </c>
      <c r="D40" s="61">
        <v>13842.53</v>
      </c>
      <c r="E40" s="37">
        <f t="shared" si="0"/>
        <v>735.1700000000001</v>
      </c>
      <c r="F40" s="26">
        <f t="shared" si="1"/>
        <v>105.61</v>
      </c>
      <c r="G40" s="37">
        <v>108742</v>
      </c>
      <c r="H40" s="37">
        <v>117317</v>
      </c>
      <c r="I40" s="37">
        <f t="shared" si="2"/>
        <v>8575</v>
      </c>
      <c r="J40" s="28">
        <f t="shared" si="3"/>
        <v>107.89</v>
      </c>
      <c r="N40" s="39"/>
      <c r="O40" s="43"/>
      <c r="P40" s="40"/>
    </row>
    <row r="41" spans="1:16" ht="16.5" thickBot="1">
      <c r="A41" s="59"/>
      <c r="B41" s="56" t="s">
        <v>1</v>
      </c>
      <c r="C41" s="57">
        <f>SUM(C8:C40)</f>
        <v>513017.4099999998</v>
      </c>
      <c r="D41" s="57">
        <f>SUM(D8:D40)</f>
        <v>522246.87000000017</v>
      </c>
      <c r="E41" s="57">
        <f t="shared" si="0"/>
        <v>9229.46000000037</v>
      </c>
      <c r="F41" s="58">
        <f t="shared" si="1"/>
        <v>101.8</v>
      </c>
      <c r="G41" s="57">
        <f>SUM(G8:G40)</f>
        <v>4193703</v>
      </c>
      <c r="H41" s="57">
        <f>SUM(H8:H40)</f>
        <v>4786495</v>
      </c>
      <c r="I41" s="57">
        <f t="shared" si="2"/>
        <v>592792</v>
      </c>
      <c r="J41" s="58">
        <f t="shared" si="3"/>
        <v>114.14</v>
      </c>
      <c r="N41" s="39"/>
      <c r="O41" s="41"/>
      <c r="P41" s="40"/>
    </row>
    <row r="42" spans="8:15" ht="12.75">
      <c r="H42" s="44"/>
      <c r="N42" s="40"/>
      <c r="O42" s="40"/>
    </row>
    <row r="43" spans="1:8" ht="12.75">
      <c r="A43" s="42"/>
      <c r="H43" s="4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K41"/>
  <sheetViews>
    <sheetView tabSelected="1" view="pageBreakPreview" zoomScale="91" zoomScaleSheetLayoutView="91" zoomScalePageLayoutView="0" workbookViewId="0" topLeftCell="A4">
      <selection activeCell="D44" sqref="D44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0.25390625" style="0" customWidth="1"/>
    <col min="10" max="10" width="13.00390625" style="0" customWidth="1"/>
    <col min="11" max="11" width="10.75390625" style="0" customWidth="1"/>
  </cols>
  <sheetData>
    <row r="2" spans="1:9" ht="12.75">
      <c r="A2" s="79" t="s">
        <v>52</v>
      </c>
      <c r="B2" s="79"/>
      <c r="C2" s="79"/>
      <c r="D2" s="79"/>
      <c r="E2" s="79"/>
      <c r="F2" s="79"/>
      <c r="G2" s="79"/>
      <c r="H2" s="79"/>
      <c r="I2" s="79"/>
    </row>
    <row r="3" spans="1:9" ht="49.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0:11" ht="13.5" thickBot="1">
      <c r="J4" s="65" t="s">
        <v>13</v>
      </c>
      <c r="K4" s="65"/>
    </row>
    <row r="5" spans="1:11" ht="38.25" customHeight="1" thickBot="1">
      <c r="A5" s="80" t="s">
        <v>5</v>
      </c>
      <c r="B5" s="82" t="s">
        <v>12</v>
      </c>
      <c r="C5" s="84" t="s">
        <v>53</v>
      </c>
      <c r="D5" s="85"/>
      <c r="E5" s="86"/>
      <c r="F5" s="84" t="s">
        <v>54</v>
      </c>
      <c r="G5" s="85"/>
      <c r="H5" s="86"/>
      <c r="I5" s="84" t="s">
        <v>11</v>
      </c>
      <c r="J5" s="85"/>
      <c r="K5" s="86"/>
    </row>
    <row r="6" spans="1:11" ht="39" thickBot="1">
      <c r="A6" s="81"/>
      <c r="B6" s="83"/>
      <c r="C6" s="5" t="s">
        <v>8</v>
      </c>
      <c r="D6" s="5" t="s">
        <v>9</v>
      </c>
      <c r="E6" s="5" t="s">
        <v>10</v>
      </c>
      <c r="F6" s="5" t="s">
        <v>8</v>
      </c>
      <c r="G6" s="5" t="s">
        <v>9</v>
      </c>
      <c r="H6" s="5" t="s">
        <v>10</v>
      </c>
      <c r="I6" s="5" t="s">
        <v>8</v>
      </c>
      <c r="J6" s="5" t="s">
        <v>9</v>
      </c>
      <c r="K6" s="5" t="s">
        <v>10</v>
      </c>
    </row>
    <row r="7" spans="1:11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1" ht="12.75">
      <c r="A8" s="14">
        <v>1</v>
      </c>
      <c r="B8" s="22" t="s">
        <v>17</v>
      </c>
      <c r="C8" s="35">
        <f>'Динамика поступлений 01.02.2013'!G8</f>
        <v>2582803</v>
      </c>
      <c r="D8" s="60">
        <f>'Динамика поступлений 01.02.2013'!C8</f>
        <v>336757.11</v>
      </c>
      <c r="E8" s="7">
        <f>ROUND(D8*100/C8,2)</f>
        <v>13.04</v>
      </c>
      <c r="F8" s="35">
        <f>'Динамика поступлений 01.02.2013'!H8</f>
        <v>2927572</v>
      </c>
      <c r="G8" s="60">
        <f>'Динамика поступлений 01.02.2013'!D8</f>
        <v>334002.61</v>
      </c>
      <c r="H8" s="7">
        <f>ROUND(G8*100/F8,2)</f>
        <v>11.41</v>
      </c>
      <c r="I8" s="35">
        <f>ROUND(F8-C8,0)</f>
        <v>344769</v>
      </c>
      <c r="J8" s="30">
        <f>G8-D8</f>
        <v>-2754.5</v>
      </c>
      <c r="K8" s="15">
        <f>H8-E8</f>
        <v>-1.629999999999999</v>
      </c>
    </row>
    <row r="9" spans="1:11" ht="12.75">
      <c r="A9" s="16">
        <v>2</v>
      </c>
      <c r="B9" s="4" t="s">
        <v>18</v>
      </c>
      <c r="C9" s="35">
        <f>'Динамика поступлений 01.02.2013'!G9</f>
        <v>137908</v>
      </c>
      <c r="D9" s="60">
        <f>'Динамика поступлений 01.02.2013'!C9</f>
        <v>17313.57</v>
      </c>
      <c r="E9" s="7">
        <f aca="true" t="shared" si="0" ref="E9:E41">ROUND(D9*100/C9,2)</f>
        <v>12.55</v>
      </c>
      <c r="F9" s="35">
        <f>'Динамика поступлений 01.02.2013'!H9</f>
        <v>157732</v>
      </c>
      <c r="G9" s="60">
        <f>'Динамика поступлений 01.02.2013'!D9</f>
        <v>22083.46</v>
      </c>
      <c r="H9" s="7">
        <f aca="true" t="shared" si="1" ref="H9:H41">ROUND(G9*100/F9,2)</f>
        <v>14</v>
      </c>
      <c r="I9" s="3">
        <f aca="true" t="shared" si="2" ref="I9:I41">ROUND(F9-C9,0)</f>
        <v>19824</v>
      </c>
      <c r="J9" s="31">
        <f aca="true" t="shared" si="3" ref="J9:K41">G9-D9</f>
        <v>4769.889999999999</v>
      </c>
      <c r="K9" s="17">
        <f t="shared" si="3"/>
        <v>1.4499999999999993</v>
      </c>
    </row>
    <row r="10" spans="1:11" ht="12.75">
      <c r="A10" s="16">
        <v>3</v>
      </c>
      <c r="B10" s="4" t="s">
        <v>19</v>
      </c>
      <c r="C10" s="35">
        <f>'Динамика поступлений 01.02.2013'!G10</f>
        <v>88827</v>
      </c>
      <c r="D10" s="60">
        <f>'Динамика поступлений 01.02.2013'!C10</f>
        <v>11100.79</v>
      </c>
      <c r="E10" s="7">
        <f t="shared" si="0"/>
        <v>12.5</v>
      </c>
      <c r="F10" s="35">
        <f>'Динамика поступлений 01.02.2013'!H10</f>
        <v>103443</v>
      </c>
      <c r="G10" s="60">
        <f>'Динамика поступлений 01.02.2013'!D10</f>
        <v>11973.8</v>
      </c>
      <c r="H10" s="7">
        <f t="shared" si="1"/>
        <v>11.58</v>
      </c>
      <c r="I10" s="3">
        <f>ROUND(F10-C10,0)</f>
        <v>14616</v>
      </c>
      <c r="J10" s="31">
        <f t="shared" si="3"/>
        <v>873.0099999999984</v>
      </c>
      <c r="K10" s="17">
        <f t="shared" si="3"/>
        <v>-0.9199999999999999</v>
      </c>
    </row>
    <row r="11" spans="1:11" ht="12.75">
      <c r="A11" s="18">
        <v>4</v>
      </c>
      <c r="B11" s="4" t="s">
        <v>20</v>
      </c>
      <c r="C11" s="35">
        <f>'Динамика поступлений 01.02.2013'!G11</f>
        <v>29780</v>
      </c>
      <c r="D11" s="60">
        <f>'Динамика поступлений 01.02.2013'!C11</f>
        <v>1991.16</v>
      </c>
      <c r="E11" s="10">
        <f t="shared" si="0"/>
        <v>6.69</v>
      </c>
      <c r="F11" s="35">
        <f>'Динамика поступлений 01.02.2013'!H11</f>
        <v>32609</v>
      </c>
      <c r="G11" s="60">
        <f>'Динамика поступлений 01.02.2013'!D11</f>
        <v>1630.15</v>
      </c>
      <c r="H11" s="10">
        <f t="shared" si="1"/>
        <v>5</v>
      </c>
      <c r="I11" s="11">
        <f t="shared" si="2"/>
        <v>2829</v>
      </c>
      <c r="J11" s="32">
        <f t="shared" si="3"/>
        <v>-361.01</v>
      </c>
      <c r="K11" s="17">
        <f t="shared" si="3"/>
        <v>-1.6900000000000004</v>
      </c>
    </row>
    <row r="12" spans="1:11" ht="12.75">
      <c r="A12" s="18">
        <v>5</v>
      </c>
      <c r="B12" s="4" t="s">
        <v>21</v>
      </c>
      <c r="C12" s="35">
        <f>'Динамика поступлений 01.02.2013'!G12</f>
        <v>66779</v>
      </c>
      <c r="D12" s="60">
        <f>'Динамика поступлений 01.02.2013'!C12</f>
        <v>7382.92</v>
      </c>
      <c r="E12" s="10">
        <f t="shared" si="0"/>
        <v>11.06</v>
      </c>
      <c r="F12" s="35">
        <f>'Динамика поступлений 01.02.2013'!H12</f>
        <v>68925</v>
      </c>
      <c r="G12" s="60">
        <f>'Динамика поступлений 01.02.2013'!D12</f>
        <v>8929.71</v>
      </c>
      <c r="H12" s="10">
        <f t="shared" si="1"/>
        <v>12.96</v>
      </c>
      <c r="I12" s="11">
        <f t="shared" si="2"/>
        <v>2146</v>
      </c>
      <c r="J12" s="32">
        <f t="shared" si="3"/>
        <v>1546.789999999999</v>
      </c>
      <c r="K12" s="17">
        <f t="shared" si="3"/>
        <v>1.9000000000000004</v>
      </c>
    </row>
    <row r="13" spans="1:11" ht="12.75">
      <c r="A13" s="16">
        <v>6</v>
      </c>
      <c r="B13" s="46" t="s">
        <v>22</v>
      </c>
      <c r="C13" s="35">
        <f>'Динамика поступлений 01.02.2013'!G13</f>
        <v>45398</v>
      </c>
      <c r="D13" s="60">
        <f>'Динамика поступлений 01.02.2013'!C13</f>
        <v>6652.04</v>
      </c>
      <c r="E13" s="7">
        <f t="shared" si="0"/>
        <v>14.65</v>
      </c>
      <c r="F13" s="35">
        <f>'Динамика поступлений 01.02.2013'!H13</f>
        <v>49777</v>
      </c>
      <c r="G13" s="60">
        <f>'Динамика поступлений 01.02.2013'!D13</f>
        <v>5811.1</v>
      </c>
      <c r="H13" s="7">
        <f t="shared" si="1"/>
        <v>11.67</v>
      </c>
      <c r="I13" s="3">
        <f t="shared" si="2"/>
        <v>4379</v>
      </c>
      <c r="J13" s="31">
        <f t="shared" si="3"/>
        <v>-840.9399999999996</v>
      </c>
      <c r="K13" s="17">
        <f t="shared" si="3"/>
        <v>-2.9800000000000004</v>
      </c>
    </row>
    <row r="14" spans="1:11" ht="12.75">
      <c r="A14" s="16">
        <v>7</v>
      </c>
      <c r="B14" s="4" t="s">
        <v>23</v>
      </c>
      <c r="C14" s="35">
        <f>'Динамика поступлений 01.02.2013'!G14</f>
        <v>29323</v>
      </c>
      <c r="D14" s="60">
        <f>'Динамика поступлений 01.02.2013'!C14</f>
        <v>3650.23</v>
      </c>
      <c r="E14" s="7">
        <f t="shared" si="0"/>
        <v>12.45</v>
      </c>
      <c r="F14" s="35">
        <f>'Динамика поступлений 01.02.2013'!H14</f>
        <v>34945</v>
      </c>
      <c r="G14" s="60">
        <f>'Динамика поступлений 01.02.2013'!D14</f>
        <v>3072.03</v>
      </c>
      <c r="H14" s="7">
        <f t="shared" si="1"/>
        <v>8.79</v>
      </c>
      <c r="I14" s="3">
        <f t="shared" si="2"/>
        <v>5622</v>
      </c>
      <c r="J14" s="31">
        <f t="shared" si="3"/>
        <v>-578.1999999999998</v>
      </c>
      <c r="K14" s="17">
        <f t="shared" si="3"/>
        <v>-3.66</v>
      </c>
    </row>
    <row r="15" spans="1:11" ht="12.75">
      <c r="A15" s="18">
        <v>8</v>
      </c>
      <c r="B15" s="4" t="s">
        <v>24</v>
      </c>
      <c r="C15" s="35">
        <f>'Динамика поступлений 01.02.2013'!G15</f>
        <v>137943</v>
      </c>
      <c r="D15" s="60">
        <f>'Динамика поступлений 01.02.2013'!C15</f>
        <v>18082.42</v>
      </c>
      <c r="E15" s="10">
        <f t="shared" si="0"/>
        <v>13.11</v>
      </c>
      <c r="F15" s="35">
        <f>'Динамика поступлений 01.02.2013'!H15</f>
        <v>155296</v>
      </c>
      <c r="G15" s="60">
        <f>'Динамика поступлений 01.02.2013'!D15</f>
        <v>17256.14</v>
      </c>
      <c r="H15" s="10">
        <f t="shared" si="1"/>
        <v>11.11</v>
      </c>
      <c r="I15" s="11">
        <f t="shared" si="2"/>
        <v>17353</v>
      </c>
      <c r="J15" s="32">
        <f t="shared" si="3"/>
        <v>-826.2799999999988</v>
      </c>
      <c r="K15" s="17">
        <f t="shared" si="3"/>
        <v>-2</v>
      </c>
    </row>
    <row r="16" spans="1:11" ht="12.75">
      <c r="A16" s="18">
        <v>9</v>
      </c>
      <c r="B16" s="4" t="s">
        <v>25</v>
      </c>
      <c r="C16" s="35">
        <f>'Динамика поступлений 01.02.2013'!G16</f>
        <v>50125</v>
      </c>
      <c r="D16" s="60">
        <f>'Динамика поступлений 01.02.2013'!C16</f>
        <v>3611.66</v>
      </c>
      <c r="E16" s="10">
        <f t="shared" si="0"/>
        <v>7.21</v>
      </c>
      <c r="F16" s="35">
        <f>'Динамика поступлений 01.02.2013'!H16</f>
        <v>58592</v>
      </c>
      <c r="G16" s="60">
        <f>'Динамика поступлений 01.02.2013'!D16</f>
        <v>2069.78</v>
      </c>
      <c r="H16" s="10">
        <f t="shared" si="1"/>
        <v>3.53</v>
      </c>
      <c r="I16" s="11">
        <f t="shared" si="2"/>
        <v>8467</v>
      </c>
      <c r="J16" s="32">
        <f t="shared" si="3"/>
        <v>-1541.8799999999997</v>
      </c>
      <c r="K16" s="17">
        <f t="shared" si="3"/>
        <v>-3.68</v>
      </c>
    </row>
    <row r="17" spans="1:11" ht="12.75">
      <c r="A17" s="16">
        <v>10</v>
      </c>
      <c r="B17" s="4" t="s">
        <v>26</v>
      </c>
      <c r="C17" s="35">
        <f>'Динамика поступлений 01.02.2013'!G17</f>
        <v>12805</v>
      </c>
      <c r="D17" s="60">
        <f>'Динамика поступлений 01.02.2013'!C17</f>
        <v>763.19</v>
      </c>
      <c r="E17" s="7">
        <f t="shared" si="0"/>
        <v>5.96</v>
      </c>
      <c r="F17" s="35">
        <f>'Динамика поступлений 01.02.2013'!H17</f>
        <v>14564</v>
      </c>
      <c r="G17" s="60">
        <f>'Динамика поступлений 01.02.2013'!D17</f>
        <v>835.54</v>
      </c>
      <c r="H17" s="7">
        <f t="shared" si="1"/>
        <v>5.74</v>
      </c>
      <c r="I17" s="3">
        <f>ROUND(F17-C17,0)</f>
        <v>1759</v>
      </c>
      <c r="J17" s="31">
        <f t="shared" si="3"/>
        <v>72.34999999999991</v>
      </c>
      <c r="K17" s="17">
        <f t="shared" si="3"/>
        <v>-0.21999999999999975</v>
      </c>
    </row>
    <row r="18" spans="1:11" ht="12.75">
      <c r="A18" s="16">
        <v>11</v>
      </c>
      <c r="B18" s="4" t="s">
        <v>27</v>
      </c>
      <c r="C18" s="35">
        <f>'Динамика поступлений 01.02.2013'!G18</f>
        <v>26962</v>
      </c>
      <c r="D18" s="60">
        <f>'Динамика поступлений 01.02.2013'!C18</f>
        <v>1455.41</v>
      </c>
      <c r="E18" s="7">
        <f t="shared" si="0"/>
        <v>5.4</v>
      </c>
      <c r="F18" s="35">
        <f>'Динамика поступлений 01.02.2013'!H18</f>
        <v>30495</v>
      </c>
      <c r="G18" s="60">
        <f>'Динамика поступлений 01.02.2013'!D18</f>
        <v>1764.2</v>
      </c>
      <c r="H18" s="7">
        <f t="shared" si="1"/>
        <v>5.79</v>
      </c>
      <c r="I18" s="3">
        <f t="shared" si="2"/>
        <v>3533</v>
      </c>
      <c r="J18" s="31">
        <f t="shared" si="3"/>
        <v>308.78999999999996</v>
      </c>
      <c r="K18" s="17">
        <f t="shared" si="3"/>
        <v>0.3899999999999997</v>
      </c>
    </row>
    <row r="19" spans="1:11" ht="12.75">
      <c r="A19" s="16">
        <v>12</v>
      </c>
      <c r="B19" s="4" t="s">
        <v>28</v>
      </c>
      <c r="C19" s="35">
        <f>'Динамика поступлений 01.02.2013'!G19</f>
        <v>143856</v>
      </c>
      <c r="D19" s="60">
        <f>'Динамика поступлений 01.02.2013'!C19</f>
        <v>15866</v>
      </c>
      <c r="E19" s="7">
        <f t="shared" si="0"/>
        <v>11.03</v>
      </c>
      <c r="F19" s="35">
        <f>'Динамика поступлений 01.02.2013'!H19</f>
        <v>162540</v>
      </c>
      <c r="G19" s="60">
        <f>'Динамика поступлений 01.02.2013'!D19</f>
        <v>13970.96</v>
      </c>
      <c r="H19" s="7">
        <f t="shared" si="1"/>
        <v>8.6</v>
      </c>
      <c r="I19" s="3">
        <f t="shared" si="2"/>
        <v>18684</v>
      </c>
      <c r="J19" s="31">
        <f t="shared" si="3"/>
        <v>-1895.0400000000009</v>
      </c>
      <c r="K19" s="17">
        <f t="shared" si="3"/>
        <v>-2.4299999999999997</v>
      </c>
    </row>
    <row r="20" spans="1:11" ht="12.75">
      <c r="A20" s="18">
        <v>13</v>
      </c>
      <c r="B20" s="4" t="s">
        <v>29</v>
      </c>
      <c r="C20" s="35">
        <f>'Динамика поступлений 01.02.2013'!G20</f>
        <v>8916</v>
      </c>
      <c r="D20" s="60">
        <f>'Динамика поступлений 01.02.2013'!C20</f>
        <v>1523.43</v>
      </c>
      <c r="E20" s="10">
        <f t="shared" si="0"/>
        <v>17.09</v>
      </c>
      <c r="F20" s="35">
        <f>'Динамика поступлений 01.02.2013'!H20</f>
        <v>13433</v>
      </c>
      <c r="G20" s="60">
        <f>'Динамика поступлений 01.02.2013'!D20</f>
        <v>880.85</v>
      </c>
      <c r="H20" s="10">
        <f t="shared" si="1"/>
        <v>6.56</v>
      </c>
      <c r="I20" s="11">
        <f t="shared" si="2"/>
        <v>4517</v>
      </c>
      <c r="J20" s="32">
        <f t="shared" si="3"/>
        <v>-642.58</v>
      </c>
      <c r="K20" s="17">
        <f t="shared" si="3"/>
        <v>-10.530000000000001</v>
      </c>
    </row>
    <row r="21" spans="1:11" ht="12.75">
      <c r="A21" s="16">
        <v>14</v>
      </c>
      <c r="B21" s="4" t="s">
        <v>30</v>
      </c>
      <c r="C21" s="35">
        <f>'Динамика поступлений 01.02.2013'!G21</f>
        <v>70825</v>
      </c>
      <c r="D21" s="60">
        <f>'Динамика поступлений 01.02.2013'!C21</f>
        <v>8366.51</v>
      </c>
      <c r="E21" s="7">
        <f t="shared" si="0"/>
        <v>11.81</v>
      </c>
      <c r="F21" s="35">
        <f>'Динамика поступлений 01.02.2013'!H21</f>
        <v>84905</v>
      </c>
      <c r="G21" s="60">
        <f>'Динамика поступлений 01.02.2013'!D21</f>
        <v>5309.48</v>
      </c>
      <c r="H21" s="7">
        <f t="shared" si="1"/>
        <v>6.25</v>
      </c>
      <c r="I21" s="3">
        <f t="shared" si="2"/>
        <v>14080</v>
      </c>
      <c r="J21" s="31">
        <f t="shared" si="3"/>
        <v>-3057.0300000000007</v>
      </c>
      <c r="K21" s="17">
        <f t="shared" si="3"/>
        <v>-5.5600000000000005</v>
      </c>
    </row>
    <row r="22" spans="1:11" ht="12.75">
      <c r="A22" s="16">
        <v>15</v>
      </c>
      <c r="B22" s="4" t="s">
        <v>31</v>
      </c>
      <c r="C22" s="35">
        <f>'Динамика поступлений 01.02.2013'!G22</f>
        <v>17909</v>
      </c>
      <c r="D22" s="60">
        <f>'Динамика поступлений 01.02.2013'!C22</f>
        <v>1348.27</v>
      </c>
      <c r="E22" s="7">
        <f t="shared" si="0"/>
        <v>7.53</v>
      </c>
      <c r="F22" s="35">
        <f>'Динамика поступлений 01.02.2013'!H22</f>
        <v>20612</v>
      </c>
      <c r="G22" s="60">
        <f>'Динамика поступлений 01.02.2013'!D22</f>
        <v>2036.46</v>
      </c>
      <c r="H22" s="7">
        <f t="shared" si="1"/>
        <v>9.88</v>
      </c>
      <c r="I22" s="3">
        <f t="shared" si="2"/>
        <v>2703</v>
      </c>
      <c r="J22" s="31">
        <f t="shared" si="3"/>
        <v>688.19</v>
      </c>
      <c r="K22" s="17">
        <f t="shared" si="3"/>
        <v>2.3500000000000005</v>
      </c>
    </row>
    <row r="23" spans="1:11" ht="12.75">
      <c r="A23" s="16">
        <v>16</v>
      </c>
      <c r="B23" s="4" t="s">
        <v>32</v>
      </c>
      <c r="C23" s="35">
        <f>'Динамика поступлений 01.02.2013'!G23</f>
        <v>82786</v>
      </c>
      <c r="D23" s="60">
        <f>'Динамика поступлений 01.02.2013'!C23</f>
        <v>8381.77</v>
      </c>
      <c r="E23" s="7">
        <f t="shared" si="0"/>
        <v>10.12</v>
      </c>
      <c r="F23" s="35">
        <f>'Динамика поступлений 01.02.2013'!H23</f>
        <v>94552</v>
      </c>
      <c r="G23" s="60">
        <f>'Динамика поступлений 01.02.2013'!D23</f>
        <v>8894.4</v>
      </c>
      <c r="H23" s="7">
        <f t="shared" si="1"/>
        <v>9.41</v>
      </c>
      <c r="I23" s="3">
        <f t="shared" si="2"/>
        <v>11766</v>
      </c>
      <c r="J23" s="31">
        <f t="shared" si="3"/>
        <v>512.6299999999992</v>
      </c>
      <c r="K23" s="17">
        <f t="shared" si="3"/>
        <v>-0.7099999999999991</v>
      </c>
    </row>
    <row r="24" spans="1:11" ht="12.75">
      <c r="A24" s="18">
        <v>17</v>
      </c>
      <c r="B24" s="4" t="s">
        <v>33</v>
      </c>
      <c r="C24" s="35">
        <f>'Динамика поступлений 01.02.2013'!G24</f>
        <v>17673</v>
      </c>
      <c r="D24" s="60">
        <f>'Динамика поступлений 01.02.2013'!C24</f>
        <v>1427.45</v>
      </c>
      <c r="E24" s="10">
        <f t="shared" si="0"/>
        <v>8.08</v>
      </c>
      <c r="F24" s="35">
        <f>'Динамика поступлений 01.02.2013'!H24</f>
        <v>20891</v>
      </c>
      <c r="G24" s="60">
        <f>'Динамика поступлений 01.02.2013'!D24</f>
        <v>1455.31</v>
      </c>
      <c r="H24" s="10">
        <f t="shared" si="1"/>
        <v>6.97</v>
      </c>
      <c r="I24" s="11">
        <f t="shared" si="2"/>
        <v>3218</v>
      </c>
      <c r="J24" s="32">
        <f t="shared" si="3"/>
        <v>27.8599999999999</v>
      </c>
      <c r="K24" s="17">
        <f t="shared" si="3"/>
        <v>-1.1100000000000003</v>
      </c>
    </row>
    <row r="25" spans="1:11" ht="12.75">
      <c r="A25" s="18">
        <v>18</v>
      </c>
      <c r="B25" s="4" t="s">
        <v>34</v>
      </c>
      <c r="C25" s="35">
        <f>'Динамика поступлений 01.02.2013'!G25</f>
        <v>47399</v>
      </c>
      <c r="D25" s="60">
        <f>'Динамика поступлений 01.02.2013'!C25</f>
        <v>3584.07</v>
      </c>
      <c r="E25" s="10">
        <f t="shared" si="0"/>
        <v>7.56</v>
      </c>
      <c r="F25" s="35">
        <f>'Динамика поступлений 01.02.2013'!H25</f>
        <v>50150</v>
      </c>
      <c r="G25" s="60">
        <f>'Динамика поступлений 01.02.2013'!D25</f>
        <v>5082.3</v>
      </c>
      <c r="H25" s="10">
        <f t="shared" si="1"/>
        <v>10.13</v>
      </c>
      <c r="I25" s="11">
        <f t="shared" si="2"/>
        <v>2751</v>
      </c>
      <c r="J25" s="32">
        <f t="shared" si="3"/>
        <v>1498.23</v>
      </c>
      <c r="K25" s="17">
        <f t="shared" si="3"/>
        <v>2.570000000000001</v>
      </c>
    </row>
    <row r="26" spans="1:11" ht="12.75">
      <c r="A26" s="18">
        <v>19</v>
      </c>
      <c r="B26" s="4" t="s">
        <v>35</v>
      </c>
      <c r="C26" s="35">
        <f>'Динамика поступлений 01.02.2013'!G26</f>
        <v>11915</v>
      </c>
      <c r="D26" s="60">
        <f>'Динамика поступлений 01.02.2013'!C26</f>
        <v>3554.93</v>
      </c>
      <c r="E26" s="10">
        <f t="shared" si="0"/>
        <v>29.84</v>
      </c>
      <c r="F26" s="35">
        <f>'Динамика поступлений 01.02.2013'!H26</f>
        <v>21711</v>
      </c>
      <c r="G26" s="60">
        <f>'Динамика поступлений 01.02.2013'!D26</f>
        <v>2451.99</v>
      </c>
      <c r="H26" s="10">
        <f t="shared" si="1"/>
        <v>11.29</v>
      </c>
      <c r="I26" s="11">
        <f t="shared" si="2"/>
        <v>9796</v>
      </c>
      <c r="J26" s="32">
        <f t="shared" si="3"/>
        <v>-1102.94</v>
      </c>
      <c r="K26" s="17">
        <f t="shared" si="3"/>
        <v>-18.55</v>
      </c>
    </row>
    <row r="27" spans="1:11" ht="12.75">
      <c r="A27" s="16">
        <v>20</v>
      </c>
      <c r="B27" s="4" t="s">
        <v>36</v>
      </c>
      <c r="C27" s="35">
        <f>'Динамика поступлений 01.02.2013'!G27</f>
        <v>27127</v>
      </c>
      <c r="D27" s="60">
        <f>'Динамика поступлений 01.02.2013'!C27</f>
        <v>2726.67</v>
      </c>
      <c r="E27" s="7">
        <f t="shared" si="0"/>
        <v>10.05</v>
      </c>
      <c r="F27" s="35">
        <f>'Динамика поступлений 01.02.2013'!H27</f>
        <v>31119</v>
      </c>
      <c r="G27" s="60">
        <f>'Динамика поступлений 01.02.2013'!D27</f>
        <v>2856.57</v>
      </c>
      <c r="H27" s="7">
        <f t="shared" si="1"/>
        <v>9.18</v>
      </c>
      <c r="I27" s="3">
        <f t="shared" si="2"/>
        <v>3992</v>
      </c>
      <c r="J27" s="31">
        <f t="shared" si="3"/>
        <v>129.9000000000001</v>
      </c>
      <c r="K27" s="17">
        <f t="shared" si="3"/>
        <v>-0.870000000000001</v>
      </c>
    </row>
    <row r="28" spans="1:11" ht="12.75">
      <c r="A28" s="16">
        <v>21</v>
      </c>
      <c r="B28" s="4" t="s">
        <v>37</v>
      </c>
      <c r="C28" s="35">
        <f>'Динамика поступлений 01.02.2013'!G28</f>
        <v>18002</v>
      </c>
      <c r="D28" s="60">
        <f>'Динамика поступлений 01.02.2013'!C28</f>
        <v>1068.45</v>
      </c>
      <c r="E28" s="7">
        <f>ROUND(D28*100/C28,2)</f>
        <v>5.94</v>
      </c>
      <c r="F28" s="35">
        <f>'Динамика поступлений 01.02.2013'!H28</f>
        <v>19270</v>
      </c>
      <c r="G28" s="60">
        <f>'Динамика поступлений 01.02.2013'!D28</f>
        <v>1321.3</v>
      </c>
      <c r="H28" s="7">
        <f t="shared" si="1"/>
        <v>6.86</v>
      </c>
      <c r="I28" s="3">
        <f t="shared" si="2"/>
        <v>1268</v>
      </c>
      <c r="J28" s="31">
        <f t="shared" si="3"/>
        <v>252.8499999999999</v>
      </c>
      <c r="K28" s="17">
        <f t="shared" si="3"/>
        <v>0.9199999999999999</v>
      </c>
    </row>
    <row r="29" spans="1:11" ht="12.75">
      <c r="A29" s="18">
        <v>22</v>
      </c>
      <c r="B29" s="4" t="s">
        <v>38</v>
      </c>
      <c r="C29" s="35">
        <f>'Динамика поступлений 01.02.2013'!G29</f>
        <v>19323</v>
      </c>
      <c r="D29" s="60">
        <f>'Динамика поступлений 01.02.2013'!C29</f>
        <v>1288.38</v>
      </c>
      <c r="E29" s="10">
        <f t="shared" si="0"/>
        <v>6.67</v>
      </c>
      <c r="F29" s="35">
        <f>'Динамика поступлений 01.02.2013'!H29</f>
        <v>22342</v>
      </c>
      <c r="G29" s="60">
        <f>'Динамика поступлений 01.02.2013'!D29</f>
        <v>2079.45</v>
      </c>
      <c r="H29" s="10">
        <f t="shared" si="1"/>
        <v>9.31</v>
      </c>
      <c r="I29" s="11">
        <f t="shared" si="2"/>
        <v>3019</v>
      </c>
      <c r="J29" s="32">
        <f t="shared" si="3"/>
        <v>791.0699999999997</v>
      </c>
      <c r="K29" s="17">
        <f t="shared" si="3"/>
        <v>2.6400000000000006</v>
      </c>
    </row>
    <row r="30" spans="1:11" ht="12.75">
      <c r="A30" s="18">
        <v>23</v>
      </c>
      <c r="B30" s="4" t="s">
        <v>39</v>
      </c>
      <c r="C30" s="35">
        <f>'Динамика поступлений 01.02.2013'!G30</f>
        <v>37377</v>
      </c>
      <c r="D30" s="60">
        <f>'Динамика поступлений 01.02.2013'!C30</f>
        <v>5537.76</v>
      </c>
      <c r="E30" s="10">
        <f t="shared" si="0"/>
        <v>14.82</v>
      </c>
      <c r="F30" s="35">
        <f>'Динамика поступлений 01.02.2013'!H30</f>
        <v>38393</v>
      </c>
      <c r="G30" s="60">
        <f>'Динамика поступлений 01.02.2013'!D30</f>
        <v>3838.13</v>
      </c>
      <c r="H30" s="10">
        <f t="shared" si="1"/>
        <v>10</v>
      </c>
      <c r="I30" s="11">
        <f t="shared" si="2"/>
        <v>1016</v>
      </c>
      <c r="J30" s="32">
        <f t="shared" si="3"/>
        <v>-1699.63</v>
      </c>
      <c r="K30" s="17">
        <f t="shared" si="3"/>
        <v>-4.82</v>
      </c>
    </row>
    <row r="31" spans="1:11" ht="12.75">
      <c r="A31" s="16">
        <v>24</v>
      </c>
      <c r="B31" s="4" t="s">
        <v>40</v>
      </c>
      <c r="C31" s="35">
        <f>'Динамика поступлений 01.02.2013'!G31</f>
        <v>10449</v>
      </c>
      <c r="D31" s="60">
        <f>'Динамика поступлений 01.02.2013'!C31</f>
        <v>866.13</v>
      </c>
      <c r="E31" s="7">
        <f t="shared" si="0"/>
        <v>8.29</v>
      </c>
      <c r="F31" s="35">
        <f>'Динамика поступлений 01.02.2013'!H31</f>
        <v>11045</v>
      </c>
      <c r="G31" s="60">
        <f>'Динамика поступлений 01.02.2013'!D31</f>
        <v>1441.38</v>
      </c>
      <c r="H31" s="7">
        <f t="shared" si="1"/>
        <v>13.05</v>
      </c>
      <c r="I31" s="3">
        <f t="shared" si="2"/>
        <v>596</v>
      </c>
      <c r="J31" s="31">
        <f t="shared" si="3"/>
        <v>575.2500000000001</v>
      </c>
      <c r="K31" s="17">
        <f t="shared" si="3"/>
        <v>4.760000000000002</v>
      </c>
    </row>
    <row r="32" spans="1:11" ht="12.75">
      <c r="A32" s="18">
        <v>25</v>
      </c>
      <c r="B32" s="4" t="s">
        <v>41</v>
      </c>
      <c r="C32" s="35">
        <f>'Динамика поступлений 01.02.2013'!G32</f>
        <v>51677</v>
      </c>
      <c r="D32" s="60">
        <f>'Динамика поступлений 01.02.2013'!C32</f>
        <v>6167.3</v>
      </c>
      <c r="E32" s="10">
        <f t="shared" si="0"/>
        <v>11.93</v>
      </c>
      <c r="F32" s="35">
        <f>'Динамика поступлений 01.02.2013'!H32</f>
        <v>53784</v>
      </c>
      <c r="G32" s="60">
        <f>'Динамика поступлений 01.02.2013'!D32</f>
        <v>8417.32</v>
      </c>
      <c r="H32" s="10">
        <f t="shared" si="1"/>
        <v>15.65</v>
      </c>
      <c r="I32" s="11">
        <f t="shared" si="2"/>
        <v>2107</v>
      </c>
      <c r="J32" s="32">
        <f t="shared" si="3"/>
        <v>2250.0199999999995</v>
      </c>
      <c r="K32" s="17">
        <f t="shared" si="3"/>
        <v>3.7200000000000006</v>
      </c>
    </row>
    <row r="33" spans="1:11" ht="12.75">
      <c r="A33" s="16">
        <v>26</v>
      </c>
      <c r="B33" s="4" t="s">
        <v>42</v>
      </c>
      <c r="C33" s="35">
        <f>'Динамика поступлений 01.02.2013'!G33</f>
        <v>83287</v>
      </c>
      <c r="D33" s="60">
        <f>'Динамика поступлений 01.02.2013'!C33</f>
        <v>6266.64</v>
      </c>
      <c r="E33" s="7">
        <f t="shared" si="0"/>
        <v>7.52</v>
      </c>
      <c r="F33" s="35">
        <f>'Динамика поступлений 01.02.2013'!H33</f>
        <v>111175</v>
      </c>
      <c r="G33" s="60">
        <f>'Динамика поступлений 01.02.2013'!D33</f>
        <v>7443.77</v>
      </c>
      <c r="H33" s="7">
        <f t="shared" si="1"/>
        <v>6.7</v>
      </c>
      <c r="I33" s="3">
        <f t="shared" si="2"/>
        <v>27888</v>
      </c>
      <c r="J33" s="31">
        <f t="shared" si="3"/>
        <v>1177.13</v>
      </c>
      <c r="K33" s="17">
        <f t="shared" si="3"/>
        <v>-0.8199999999999994</v>
      </c>
    </row>
    <row r="34" spans="1:11" ht="12.75">
      <c r="A34" s="16">
        <v>27</v>
      </c>
      <c r="B34" s="4" t="s">
        <v>43</v>
      </c>
      <c r="C34" s="35">
        <f>'Динамика поступлений 01.02.2013'!G34</f>
        <v>7773</v>
      </c>
      <c r="D34" s="60">
        <f>'Динамика поступлений 01.02.2013'!C34</f>
        <v>580.62</v>
      </c>
      <c r="E34" s="7">
        <f t="shared" si="0"/>
        <v>7.47</v>
      </c>
      <c r="F34" s="35">
        <f>'Динамика поступлений 01.02.2013'!H34</f>
        <v>9214</v>
      </c>
      <c r="G34" s="60">
        <f>'Динамика поступлений 01.02.2013'!D34</f>
        <v>699.71</v>
      </c>
      <c r="H34" s="7">
        <f t="shared" si="1"/>
        <v>7.59</v>
      </c>
      <c r="I34" s="3">
        <f t="shared" si="2"/>
        <v>1441</v>
      </c>
      <c r="J34" s="31">
        <f t="shared" si="3"/>
        <v>119.09000000000003</v>
      </c>
      <c r="K34" s="17">
        <f t="shared" si="3"/>
        <v>0.1200000000000001</v>
      </c>
    </row>
    <row r="35" spans="1:11" ht="12.75">
      <c r="A35" s="16">
        <v>28</v>
      </c>
      <c r="B35" s="4" t="s">
        <v>44</v>
      </c>
      <c r="C35" s="35">
        <f>'Динамика поступлений 01.02.2013'!G35</f>
        <v>29416</v>
      </c>
      <c r="D35" s="60">
        <f>'Динамика поступлений 01.02.2013'!C35</f>
        <v>1662.1</v>
      </c>
      <c r="E35" s="7">
        <f t="shared" si="0"/>
        <v>5.65</v>
      </c>
      <c r="F35" s="35">
        <f>'Динамика поступлений 01.02.2013'!H35</f>
        <v>34624</v>
      </c>
      <c r="G35" s="60">
        <f>'Динамика поступлений 01.02.2013'!D35</f>
        <v>1695.38</v>
      </c>
      <c r="H35" s="7">
        <f t="shared" si="1"/>
        <v>4.9</v>
      </c>
      <c r="I35" s="3">
        <f t="shared" si="2"/>
        <v>5208</v>
      </c>
      <c r="J35" s="31">
        <f t="shared" si="3"/>
        <v>33.2800000000002</v>
      </c>
      <c r="K35" s="17">
        <f t="shared" si="3"/>
        <v>-0.75</v>
      </c>
    </row>
    <row r="36" spans="1:11" ht="12.75">
      <c r="A36" s="18">
        <v>29</v>
      </c>
      <c r="B36" s="4" t="s">
        <v>45</v>
      </c>
      <c r="C36" s="35">
        <f>'Динамика поступлений 01.02.2013'!G36</f>
        <v>13758</v>
      </c>
      <c r="D36" s="60">
        <f>'Динамика поступлений 01.02.2013'!C36</f>
        <v>3095.63</v>
      </c>
      <c r="E36" s="10">
        <f t="shared" si="0"/>
        <v>22.5</v>
      </c>
      <c r="F36" s="35">
        <f>'Динамика поступлений 01.02.2013'!H36</f>
        <v>24704</v>
      </c>
      <c r="G36" s="60">
        <f>'Динамика поступлений 01.02.2013'!D36</f>
        <v>3463.41</v>
      </c>
      <c r="H36" s="10">
        <f t="shared" si="1"/>
        <v>14.02</v>
      </c>
      <c r="I36" s="11">
        <f t="shared" si="2"/>
        <v>10946</v>
      </c>
      <c r="J36" s="32">
        <f t="shared" si="3"/>
        <v>367.77999999999975</v>
      </c>
      <c r="K36" s="17">
        <f t="shared" si="3"/>
        <v>-8.48</v>
      </c>
    </row>
    <row r="37" spans="1:11" ht="12.75">
      <c r="A37" s="18">
        <v>30</v>
      </c>
      <c r="B37" s="4" t="s">
        <v>46</v>
      </c>
      <c r="C37" s="35">
        <f>'Динамика поступлений 01.02.2013'!G37</f>
        <v>22019</v>
      </c>
      <c r="D37" s="60">
        <f>'Динамика поступлений 01.02.2013'!C37</f>
        <v>2374.1</v>
      </c>
      <c r="E37" s="10">
        <f t="shared" si="0"/>
        <v>10.78</v>
      </c>
      <c r="F37" s="35">
        <f>'Динамика поступлений 01.02.2013'!H37</f>
        <v>24682</v>
      </c>
      <c r="G37" s="60">
        <f>'Динамика поступлений 01.02.2013'!D37</f>
        <v>3463.13</v>
      </c>
      <c r="H37" s="10">
        <f t="shared" si="1"/>
        <v>14.03</v>
      </c>
      <c r="I37" s="11">
        <f t="shared" si="2"/>
        <v>2663</v>
      </c>
      <c r="J37" s="32">
        <f t="shared" si="3"/>
        <v>1089.0300000000002</v>
      </c>
      <c r="K37" s="17">
        <f t="shared" si="3"/>
        <v>3.25</v>
      </c>
    </row>
    <row r="38" spans="1:11" ht="12.75">
      <c r="A38" s="18">
        <v>31</v>
      </c>
      <c r="B38" s="4" t="s">
        <v>47</v>
      </c>
      <c r="C38" s="35">
        <f>'Динамика поступлений 01.02.2013'!G38</f>
        <v>56364</v>
      </c>
      <c r="D38" s="60">
        <f>'Динамика поступлений 01.02.2013'!C38</f>
        <v>6196.6</v>
      </c>
      <c r="E38" s="10">
        <f t="shared" si="0"/>
        <v>10.99</v>
      </c>
      <c r="F38" s="35">
        <f>'Динамика поступлений 01.02.2013'!H38</f>
        <v>60407</v>
      </c>
      <c r="G38" s="60">
        <f>'Динамика поступлений 01.02.2013'!D38</f>
        <v>12812.58</v>
      </c>
      <c r="H38" s="10">
        <f t="shared" si="1"/>
        <v>21.21</v>
      </c>
      <c r="I38" s="11">
        <f t="shared" si="2"/>
        <v>4043</v>
      </c>
      <c r="J38" s="32">
        <f t="shared" si="3"/>
        <v>6615.98</v>
      </c>
      <c r="K38" s="17">
        <f t="shared" si="3"/>
        <v>10.22</v>
      </c>
    </row>
    <row r="39" spans="1:11" ht="12.75">
      <c r="A39" s="18">
        <v>32</v>
      </c>
      <c r="B39" s="4" t="s">
        <v>48</v>
      </c>
      <c r="C39" s="35">
        <f>'Динамика поступлений 01.02.2013'!G39</f>
        <v>98457</v>
      </c>
      <c r="D39" s="60">
        <f>'Динамика поступлений 01.02.2013'!C39</f>
        <v>9266.74</v>
      </c>
      <c r="E39" s="10">
        <f t="shared" si="0"/>
        <v>9.41</v>
      </c>
      <c r="F39" s="35">
        <f>'Динамика поступлений 01.02.2013'!H39</f>
        <v>125675</v>
      </c>
      <c r="G39" s="60">
        <f>'Динамика поступлений 01.02.2013'!D39</f>
        <v>9361.94</v>
      </c>
      <c r="H39" s="10">
        <f t="shared" si="1"/>
        <v>7.45</v>
      </c>
      <c r="I39" s="11">
        <f t="shared" si="2"/>
        <v>27218</v>
      </c>
      <c r="J39" s="32">
        <f t="shared" si="3"/>
        <v>95.20000000000073</v>
      </c>
      <c r="K39" s="17">
        <f t="shared" si="3"/>
        <v>-1.96</v>
      </c>
    </row>
    <row r="40" spans="1:11" ht="13.5" thickBot="1">
      <c r="A40" s="18">
        <v>33</v>
      </c>
      <c r="B40" s="2" t="s">
        <v>49</v>
      </c>
      <c r="C40" s="35">
        <f>'Динамика поступлений 01.02.2013'!G40</f>
        <v>108742</v>
      </c>
      <c r="D40" s="60">
        <f>'Динамика поступлений 01.02.2013'!C40</f>
        <v>13107.36</v>
      </c>
      <c r="E40" s="12">
        <f t="shared" si="0"/>
        <v>12.05</v>
      </c>
      <c r="F40" s="35">
        <f>'Динамика поступлений 01.02.2013'!H40</f>
        <v>117317</v>
      </c>
      <c r="G40" s="60">
        <f>'Динамика поступлений 01.02.2013'!D40</f>
        <v>13842.53</v>
      </c>
      <c r="H40" s="12">
        <f t="shared" si="1"/>
        <v>11.8</v>
      </c>
      <c r="I40" s="13">
        <f t="shared" si="2"/>
        <v>8575</v>
      </c>
      <c r="J40" s="33">
        <f t="shared" si="3"/>
        <v>735.1700000000001</v>
      </c>
      <c r="K40" s="19">
        <f t="shared" si="3"/>
        <v>-0.25</v>
      </c>
    </row>
    <row r="41" spans="1:11" ht="16.5" thickBot="1">
      <c r="A41" s="20"/>
      <c r="B41" s="6" t="s">
        <v>1</v>
      </c>
      <c r="C41" s="38">
        <f>SUM(C8:C40)</f>
        <v>4193703</v>
      </c>
      <c r="D41" s="38">
        <f>SUM(D8:D40)</f>
        <v>513017.4099999998</v>
      </c>
      <c r="E41" s="9">
        <f t="shared" si="0"/>
        <v>12.23</v>
      </c>
      <c r="F41" s="38">
        <f>SUM(F8:F40)</f>
        <v>4786495</v>
      </c>
      <c r="G41" s="38">
        <f>SUM(G8:G40)</f>
        <v>522246.87000000017</v>
      </c>
      <c r="H41" s="9">
        <f t="shared" si="1"/>
        <v>10.91</v>
      </c>
      <c r="I41" s="9">
        <f t="shared" si="2"/>
        <v>592792</v>
      </c>
      <c r="J41" s="34">
        <f>G41-D41</f>
        <v>9229.46000000037</v>
      </c>
      <c r="K41" s="9">
        <f t="shared" si="3"/>
        <v>-1.3200000000000003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11811023622047245" right="0.11811023622047245" top="0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Сурова Н.В.</cp:lastModifiedBy>
  <cp:lastPrinted>2013-03-19T07:49:28Z</cp:lastPrinted>
  <dcterms:created xsi:type="dcterms:W3CDTF">2005-05-17T11:24:02Z</dcterms:created>
  <dcterms:modified xsi:type="dcterms:W3CDTF">2013-03-22T08:57:52Z</dcterms:modified>
  <cp:category/>
  <cp:version/>
  <cp:contentType/>
  <cp:contentStatus/>
</cp:coreProperties>
</file>