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576" windowHeight="993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'Лист1'!$A$1:$I$62</definedName>
  </definedNames>
  <calcPr fullCalcOnLoad="1"/>
</workbook>
</file>

<file path=xl/sharedStrings.xml><?xml version="1.0" encoding="utf-8"?>
<sst xmlns="http://schemas.openxmlformats.org/spreadsheetml/2006/main" count="76" uniqueCount="28">
  <si>
    <t>Приложение № 3</t>
  </si>
  <si>
    <t>тыс.руб.</t>
  </si>
  <si>
    <t>№п\п</t>
  </si>
  <si>
    <t>Наименование категории  налогоплательщика</t>
  </si>
  <si>
    <t xml:space="preserve">Вид налога </t>
  </si>
  <si>
    <t>Период</t>
  </si>
  <si>
    <t>Сумма предоставленных субсидий из областного бюджета</t>
  </si>
  <si>
    <t>Сумма иной государственной поддержки</t>
  </si>
  <si>
    <t>Сумма уплаченных налогов в консолидированный бюджет области</t>
  </si>
  <si>
    <t>сумма бюджетной эффективности: гр.9=(гр.8-(гр.5+гр.6+гр.7))</t>
  </si>
  <si>
    <t>Организации, осуществляющие создание новых, реконструкцию, модернизацию существующих производств и реализующие приоритетные инвестиционные проекты в соответствии с Законом Брянской области от 9 июня 2015 года N 41-З "Об инвестиционной деятельности в Брянской области", - в отношении имущества, создаваемого и (или) приобретаемого для реализации приоритетного инвестиционного проекта и прироста стоимости реконструированных (модернизированных) в соответствии с приоритетным инвестиционным проектом основных средств на срок окупаемости приоритетных инвестиционных проектов</t>
  </si>
  <si>
    <t>Налог на прибыль организаций, налог на имущество организаций</t>
  </si>
  <si>
    <t>Налог на имущество организаций</t>
  </si>
  <si>
    <t>Организации оборонно-промышленного комплекса, участвующие в реализации федеральных и (или) региональных программ, Соглашений администрации области с Федеральной службой по оборонному заказу, ГК "Ростехнологии" (ГК "Ростех"), - в отношении объектов, участвующих в реализации указанных программ и соглашений по утвержденному Правительством области перечню</t>
  </si>
  <si>
    <t xml:space="preserve">Налог на имущество организаций </t>
  </si>
  <si>
    <t>Имущество организаций народных художественных промыслов.</t>
  </si>
  <si>
    <t>Предприятия, осуществляющие свою деятельность в сфере жилищно-коммунального хозяйства по спецтехнике</t>
  </si>
  <si>
    <t xml:space="preserve">Транспортный налог </t>
  </si>
  <si>
    <t>Учебные заведения области на сельскохозяйственную технику, используемую в учебном процессе</t>
  </si>
  <si>
    <t>Государственные учреждения родовспоможения, государственные перинатальные центры, структурные подразделения государственных многопрофильных больниц - перинатальные центры - в отношении имущества, принятого на учет с 1 января 2014 года и используемого для осуществления уставной деятельности</t>
  </si>
  <si>
    <t>Предприятия Брянской области, занимающиеся производством хлеба, осуществившие создание новых, реконструкцию, модернизацию существующих производств мощностью не менее 50 тонн в сутки, - в отношении созданного и (или) приобретенного имущества, принятого на учет с 1 января 2016 года, на срок окупаемости капитальных вложений, но не более чем на пять лет.</t>
  </si>
  <si>
    <t>ИТОГО</t>
  </si>
  <si>
    <t>-</t>
  </si>
  <si>
    <t>Имущество сетей газоснабжения (в том числе сооружений, являющихся их неотъемлемой технологической частью), принадлежащих газораспределительной организации, являющейся собственником газораспределительных сетей, протяженностью не менее 2,5 тыс. км, расположенных на территории Брянской области</t>
  </si>
  <si>
    <t>Результаты  оценки бюджетной  эффективности  предоставленных (планируемых к предоставлению) налоговых льгот 2018-2022г.г.</t>
  </si>
  <si>
    <t>Организации общественного транспорта, получающие субсидии из областного и (или) местных бюджетов,- в отношении объектов подвижного состава, осуществляющих городские, пригородные и внутриобластные междугородные пассажирские перевозки</t>
  </si>
  <si>
    <t>Организации отношении транспортных средств, использующих природный газ в качестве моторного топлива,  для индивидуальных предпринимателей и организаций:</t>
  </si>
  <si>
    <t>Сумма  предоставленной (планируемой к предоставлению) налоговой льготы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</si>
</sst>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2" fillId="0" borderId="0" xfId="53">
      <alignment/>
      <protection/>
    </xf>
    <xf numFmtId="0" fontId="3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center"/>
      <protection/>
    </xf>
    <xf numFmtId="0" fontId="4" fillId="0" borderId="10" xfId="53" applyFont="1" applyBorder="1" applyAlignment="1">
      <alignment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Fill="1" applyBorder="1" applyAlignment="1">
      <alignment horizontal="center"/>
      <protection/>
    </xf>
    <xf numFmtId="0" fontId="2" fillId="33" borderId="0" xfId="53" applyFill="1">
      <alignment/>
      <protection/>
    </xf>
    <xf numFmtId="0" fontId="6" fillId="0" borderId="0" xfId="53" applyFont="1">
      <alignment/>
      <protection/>
    </xf>
    <xf numFmtId="0" fontId="2" fillId="4" borderId="0" xfId="53" applyFill="1">
      <alignment/>
      <protection/>
    </xf>
    <xf numFmtId="1" fontId="3" fillId="0" borderId="10" xfId="53" applyNumberFormat="1" applyFont="1" applyFill="1" applyBorder="1" applyAlignment="1">
      <alignment horizontal="center"/>
      <protection/>
    </xf>
    <xf numFmtId="1" fontId="4" fillId="0" borderId="10" xfId="53" applyNumberFormat="1" applyFont="1" applyFill="1" applyBorder="1" applyAlignment="1">
      <alignment horizontal="center"/>
      <protection/>
    </xf>
    <xf numFmtId="0" fontId="3" fillId="33" borderId="0" xfId="53" applyFont="1" applyFill="1">
      <alignment/>
      <protection/>
    </xf>
    <xf numFmtId="0" fontId="3" fillId="33" borderId="0" xfId="53" applyFont="1" applyFill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/>
      <protection/>
    </xf>
    <xf numFmtId="3" fontId="3" fillId="0" borderId="10" xfId="53" applyNumberFormat="1" applyFont="1" applyFill="1" applyBorder="1" applyAlignment="1">
      <alignment horizontal="center" vertical="center"/>
      <protection/>
    </xf>
    <xf numFmtId="3" fontId="3" fillId="33" borderId="10" xfId="53" applyNumberFormat="1" applyFont="1" applyFill="1" applyBorder="1" applyAlignment="1">
      <alignment horizontal="center" vertical="center"/>
      <protection/>
    </xf>
    <xf numFmtId="3" fontId="3" fillId="33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/>
      <protection/>
    </xf>
    <xf numFmtId="0" fontId="6" fillId="33" borderId="0" xfId="53" applyFont="1" applyFill="1">
      <alignment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13" xfId="53" applyFont="1" applyBorder="1" applyAlignment="1">
      <alignment horizontal="center" vertical="center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right"/>
      <protection/>
    </xf>
    <xf numFmtId="0" fontId="5" fillId="0" borderId="0" xfId="53" applyFont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99;&#1087;&#1072;&#1076;&#1072;&#1102;&#1097;&#1080;&#1077;%20&#1076;&#1086;&#1093;&#1086;&#1076;&#1099;%202018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вестиции 2018-2022"/>
      <sheetName val="Транспорт "/>
      <sheetName val="Прибыль"/>
      <sheetName val="Имущество"/>
      <sheetName val="Свод"/>
      <sheetName val="По категориям свод"/>
      <sheetName val="Бюджетная эффективность"/>
    </sheetNames>
    <sheetDataSet>
      <sheetData sheetId="3">
        <row r="15">
          <cell r="C15">
            <v>8274</v>
          </cell>
          <cell r="E15">
            <v>4887</v>
          </cell>
        </row>
        <row r="16">
          <cell r="D16">
            <v>117429</v>
          </cell>
          <cell r="E16">
            <v>37417</v>
          </cell>
          <cell r="F16">
            <v>10691</v>
          </cell>
          <cell r="G16" t="str">
            <v>-</v>
          </cell>
        </row>
      </sheetData>
      <sheetData sheetId="5">
        <row r="8">
          <cell r="D8">
            <v>1378734.3</v>
          </cell>
          <cell r="E8">
            <v>1647897</v>
          </cell>
          <cell r="F8">
            <v>1689508</v>
          </cell>
          <cell r="G8">
            <v>1104709</v>
          </cell>
          <cell r="H8">
            <v>1042678</v>
          </cell>
        </row>
        <row r="9">
          <cell r="D9">
            <v>8866</v>
          </cell>
        </row>
        <row r="12">
          <cell r="D12">
            <v>31068</v>
          </cell>
          <cell r="E12">
            <v>33206</v>
          </cell>
          <cell r="F12">
            <v>27129</v>
          </cell>
          <cell r="G12">
            <v>26173</v>
          </cell>
          <cell r="H12">
            <v>26173</v>
          </cell>
        </row>
        <row r="15">
          <cell r="D15">
            <v>1445</v>
          </cell>
          <cell r="E15">
            <v>1234</v>
          </cell>
          <cell r="F15">
            <v>1084</v>
          </cell>
          <cell r="G15">
            <v>934</v>
          </cell>
          <cell r="H15">
            <v>934</v>
          </cell>
        </row>
        <row r="17">
          <cell r="D17">
            <v>3320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</row>
        <row r="18">
          <cell r="D18">
            <v>218</v>
          </cell>
        </row>
        <row r="25">
          <cell r="E25">
            <v>6549</v>
          </cell>
        </row>
        <row r="28">
          <cell r="D28">
            <v>63781</v>
          </cell>
        </row>
        <row r="31">
          <cell r="D31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view="pageBreakPreview" zoomScale="60" zoomScalePageLayoutView="0" workbookViewId="0" topLeftCell="C1">
      <selection activeCell="F61" sqref="F61"/>
    </sheetView>
  </sheetViews>
  <sheetFormatPr defaultColWidth="9.00390625" defaultRowHeight="15.75"/>
  <cols>
    <col min="1" max="1" width="6.625" style="2" customWidth="1"/>
    <col min="2" max="2" width="61.25390625" style="10" customWidth="1"/>
    <col min="3" max="3" width="23.75390625" style="2" customWidth="1"/>
    <col min="4" max="4" width="17.50390625" style="2" customWidth="1"/>
    <col min="5" max="5" width="20.25390625" style="2" customWidth="1"/>
    <col min="6" max="6" width="22.375" style="2" customWidth="1"/>
    <col min="7" max="7" width="20.875" style="2" customWidth="1"/>
    <col min="8" max="8" width="24.00390625" style="2" customWidth="1"/>
    <col min="9" max="9" width="19.625" style="2" customWidth="1"/>
    <col min="10" max="16384" width="9.00390625" style="2" customWidth="1"/>
  </cols>
  <sheetData>
    <row r="1" spans="1:9" ht="37.5" customHeight="1">
      <c r="A1" s="1"/>
      <c r="B1" s="15"/>
      <c r="C1" s="1"/>
      <c r="D1" s="1"/>
      <c r="E1" s="1"/>
      <c r="F1" s="33" t="s">
        <v>0</v>
      </c>
      <c r="G1" s="33"/>
      <c r="H1" s="33"/>
      <c r="I1" s="33"/>
    </row>
    <row r="2" spans="1:9" ht="37.5" customHeight="1">
      <c r="A2" s="34" t="s">
        <v>24</v>
      </c>
      <c r="B2" s="34"/>
      <c r="C2" s="34"/>
      <c r="D2" s="34"/>
      <c r="E2" s="34"/>
      <c r="F2" s="34"/>
      <c r="G2" s="34"/>
      <c r="H2" s="34"/>
      <c r="I2" s="1"/>
    </row>
    <row r="3" spans="1:9" ht="18">
      <c r="A3" s="3"/>
      <c r="B3" s="16"/>
      <c r="C3" s="3"/>
      <c r="D3" s="3"/>
      <c r="E3" s="3"/>
      <c r="F3" s="3"/>
      <c r="G3" s="3"/>
      <c r="H3" s="3"/>
      <c r="I3" s="4" t="s">
        <v>1</v>
      </c>
    </row>
    <row r="4" spans="1:9" ht="13.5" customHeight="1" hidden="1">
      <c r="A4" s="3"/>
      <c r="B4" s="16"/>
      <c r="C4" s="3"/>
      <c r="D4" s="3"/>
      <c r="E4" s="3"/>
      <c r="F4" s="3"/>
      <c r="G4" s="3"/>
      <c r="H4" s="3"/>
      <c r="I4" s="1"/>
    </row>
    <row r="5" spans="1:9" ht="13.5" customHeight="1" hidden="1">
      <c r="A5" s="1"/>
      <c r="B5" s="15"/>
      <c r="C5" s="1"/>
      <c r="D5" s="1"/>
      <c r="E5" s="1"/>
      <c r="F5" s="1"/>
      <c r="G5" s="1"/>
      <c r="H5" s="1" t="s">
        <v>1</v>
      </c>
      <c r="I5" s="1"/>
    </row>
    <row r="6" spans="1:9" ht="126" customHeight="1">
      <c r="A6" s="5" t="s">
        <v>2</v>
      </c>
      <c r="B6" s="17" t="s">
        <v>3</v>
      </c>
      <c r="C6" s="6" t="s">
        <v>4</v>
      </c>
      <c r="D6" s="6" t="s">
        <v>5</v>
      </c>
      <c r="E6" s="6" t="s">
        <v>27</v>
      </c>
      <c r="F6" s="6" t="s">
        <v>6</v>
      </c>
      <c r="G6" s="6" t="s">
        <v>7</v>
      </c>
      <c r="H6" s="6" t="s">
        <v>8</v>
      </c>
      <c r="I6" s="7" t="s">
        <v>9</v>
      </c>
    </row>
    <row r="7" spans="1:9" ht="18">
      <c r="A7" s="8">
        <v>1</v>
      </c>
      <c r="B7" s="18">
        <v>2</v>
      </c>
      <c r="C7" s="8">
        <v>3</v>
      </c>
      <c r="D7" s="8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37.5" customHeight="1">
      <c r="A8" s="35">
        <v>1</v>
      </c>
      <c r="B8" s="36" t="s">
        <v>10</v>
      </c>
      <c r="C8" s="37" t="s">
        <v>11</v>
      </c>
      <c r="D8" s="13">
        <v>2018</v>
      </c>
      <c r="E8" s="19">
        <f>'[1]По категориям свод'!D8</f>
        <v>1378734.3</v>
      </c>
      <c r="F8" s="19">
        <v>2611</v>
      </c>
      <c r="G8" s="19"/>
      <c r="H8" s="19">
        <v>2390561</v>
      </c>
      <c r="I8" s="20">
        <f aca="true" t="shared" si="0" ref="I8:I35">H8-(E8+F8)</f>
        <v>1009215.7</v>
      </c>
    </row>
    <row r="9" spans="1:9" ht="38.25" customHeight="1">
      <c r="A9" s="35"/>
      <c r="B9" s="36"/>
      <c r="C9" s="37"/>
      <c r="D9" s="13">
        <v>2019</v>
      </c>
      <c r="E9" s="19">
        <f>'[1]По категориям свод'!E8</f>
        <v>1647897</v>
      </c>
      <c r="F9" s="19">
        <v>10100</v>
      </c>
      <c r="G9" s="19"/>
      <c r="H9" s="19">
        <v>3036247</v>
      </c>
      <c r="I9" s="20">
        <f t="shared" si="0"/>
        <v>1378250</v>
      </c>
    </row>
    <row r="10" spans="1:9" ht="44.25" customHeight="1">
      <c r="A10" s="35"/>
      <c r="B10" s="36"/>
      <c r="C10" s="37"/>
      <c r="D10" s="13">
        <v>2020</v>
      </c>
      <c r="E10" s="19">
        <f>'[1]По категориям свод'!F8</f>
        <v>1689508</v>
      </c>
      <c r="F10" s="19"/>
      <c r="G10" s="19"/>
      <c r="H10" s="19">
        <v>3295063</v>
      </c>
      <c r="I10" s="20">
        <f t="shared" si="0"/>
        <v>1605555</v>
      </c>
    </row>
    <row r="11" spans="1:9" ht="33.75" customHeight="1">
      <c r="A11" s="35"/>
      <c r="B11" s="36"/>
      <c r="C11" s="37"/>
      <c r="D11" s="13">
        <v>2021</v>
      </c>
      <c r="E11" s="19">
        <f>'[1]По категориям свод'!G8</f>
        <v>1104709</v>
      </c>
      <c r="F11" s="19"/>
      <c r="G11" s="19"/>
      <c r="H11" s="19">
        <v>3808578</v>
      </c>
      <c r="I11" s="20">
        <f t="shared" si="0"/>
        <v>2703869</v>
      </c>
    </row>
    <row r="12" spans="1:9" ht="65.25" customHeight="1">
      <c r="A12" s="35"/>
      <c r="B12" s="36"/>
      <c r="C12" s="37"/>
      <c r="D12" s="13">
        <v>2022</v>
      </c>
      <c r="E12" s="19">
        <f>'[1]По категориям свод'!H8</f>
        <v>1042678</v>
      </c>
      <c r="F12" s="19"/>
      <c r="G12" s="19"/>
      <c r="H12" s="19">
        <v>3994765</v>
      </c>
      <c r="I12" s="20">
        <f t="shared" si="0"/>
        <v>2952087</v>
      </c>
    </row>
    <row r="13" spans="1:9" ht="40.5" customHeight="1">
      <c r="A13" s="35">
        <v>2</v>
      </c>
      <c r="B13" s="36" t="s">
        <v>13</v>
      </c>
      <c r="C13" s="37" t="s">
        <v>14</v>
      </c>
      <c r="D13" s="13">
        <v>2018</v>
      </c>
      <c r="E13" s="19">
        <f>'[1]По категориям свод'!D12</f>
        <v>31068</v>
      </c>
      <c r="F13" s="19"/>
      <c r="G13" s="19"/>
      <c r="H13" s="19">
        <v>809567</v>
      </c>
      <c r="I13" s="20">
        <f t="shared" si="0"/>
        <v>778499</v>
      </c>
    </row>
    <row r="14" spans="1:9" ht="40.5" customHeight="1">
      <c r="A14" s="35"/>
      <c r="B14" s="36"/>
      <c r="C14" s="37"/>
      <c r="D14" s="13">
        <v>2019</v>
      </c>
      <c r="E14" s="19">
        <f>'[1]По категориям свод'!E12</f>
        <v>33206</v>
      </c>
      <c r="F14" s="19"/>
      <c r="G14" s="19"/>
      <c r="H14" s="19">
        <v>752324</v>
      </c>
      <c r="I14" s="20">
        <f t="shared" si="0"/>
        <v>719118</v>
      </c>
    </row>
    <row r="15" spans="1:9" ht="35.25" customHeight="1">
      <c r="A15" s="35"/>
      <c r="B15" s="36"/>
      <c r="C15" s="37"/>
      <c r="D15" s="13">
        <v>2020</v>
      </c>
      <c r="E15" s="19">
        <f>'[1]По категориям свод'!F12</f>
        <v>27129</v>
      </c>
      <c r="F15" s="19"/>
      <c r="G15" s="19"/>
      <c r="H15" s="19">
        <v>618966</v>
      </c>
      <c r="I15" s="20">
        <f t="shared" si="0"/>
        <v>591837</v>
      </c>
    </row>
    <row r="16" spans="1:9" ht="39.75" customHeight="1">
      <c r="A16" s="35"/>
      <c r="B16" s="36"/>
      <c r="C16" s="37"/>
      <c r="D16" s="13">
        <v>2021</v>
      </c>
      <c r="E16" s="19">
        <f>'[1]По категориям свод'!G12</f>
        <v>26173</v>
      </c>
      <c r="F16" s="19"/>
      <c r="G16" s="19"/>
      <c r="H16" s="19">
        <v>634559</v>
      </c>
      <c r="I16" s="20">
        <f t="shared" si="0"/>
        <v>608386</v>
      </c>
    </row>
    <row r="17" spans="1:9" ht="33" customHeight="1">
      <c r="A17" s="35"/>
      <c r="B17" s="36"/>
      <c r="C17" s="37"/>
      <c r="D17" s="13">
        <v>2022</v>
      </c>
      <c r="E17" s="19">
        <f>'[1]По категориям свод'!H12</f>
        <v>26173</v>
      </c>
      <c r="F17" s="19"/>
      <c r="G17" s="19"/>
      <c r="H17" s="19">
        <v>647491</v>
      </c>
      <c r="I17" s="20">
        <f t="shared" si="0"/>
        <v>621318</v>
      </c>
    </row>
    <row r="18" spans="1:9" ht="40.5" customHeight="1">
      <c r="A18" s="35">
        <v>3</v>
      </c>
      <c r="B18" s="36" t="s">
        <v>25</v>
      </c>
      <c r="C18" s="37" t="s">
        <v>14</v>
      </c>
      <c r="D18" s="13">
        <v>2018</v>
      </c>
      <c r="E18" s="19">
        <f>'[1]По категориям свод'!D9</f>
        <v>8866</v>
      </c>
      <c r="F18" s="19">
        <v>12610</v>
      </c>
      <c r="G18" s="19"/>
      <c r="H18" s="19">
        <v>21845</v>
      </c>
      <c r="I18" s="20">
        <f>H18-(E18+F18)</f>
        <v>369</v>
      </c>
    </row>
    <row r="19" spans="1:9" ht="40.5" customHeight="1">
      <c r="A19" s="35"/>
      <c r="B19" s="36"/>
      <c r="C19" s="37"/>
      <c r="D19" s="13">
        <v>2019</v>
      </c>
      <c r="E19" s="19" t="str">
        <f>'[1]По категориям свод'!E17</f>
        <v>-</v>
      </c>
      <c r="F19" s="19"/>
      <c r="G19" s="19"/>
      <c r="H19" s="19" t="s">
        <v>22</v>
      </c>
      <c r="I19" s="20" t="s">
        <v>22</v>
      </c>
    </row>
    <row r="20" spans="1:9" ht="35.25" customHeight="1">
      <c r="A20" s="35"/>
      <c r="B20" s="36"/>
      <c r="C20" s="37"/>
      <c r="D20" s="13">
        <v>2020</v>
      </c>
      <c r="E20" s="19" t="str">
        <f>'[1]По категориям свод'!F17</f>
        <v>-</v>
      </c>
      <c r="F20" s="19"/>
      <c r="G20" s="19"/>
      <c r="H20" s="19" t="s">
        <v>22</v>
      </c>
      <c r="I20" s="20" t="s">
        <v>22</v>
      </c>
    </row>
    <row r="21" spans="1:9" ht="39.75" customHeight="1">
      <c r="A21" s="35"/>
      <c r="B21" s="36"/>
      <c r="C21" s="37"/>
      <c r="D21" s="13">
        <v>2021</v>
      </c>
      <c r="E21" s="19" t="str">
        <f>'[1]По категориям свод'!G17</f>
        <v>-</v>
      </c>
      <c r="F21" s="19"/>
      <c r="G21" s="19"/>
      <c r="H21" s="19" t="s">
        <v>22</v>
      </c>
      <c r="I21" s="20" t="s">
        <v>22</v>
      </c>
    </row>
    <row r="22" spans="1:9" ht="33" customHeight="1">
      <c r="A22" s="35"/>
      <c r="B22" s="36"/>
      <c r="C22" s="37"/>
      <c r="D22" s="13">
        <v>2022</v>
      </c>
      <c r="E22" s="19" t="str">
        <f>'[1]По категориям свод'!H17</f>
        <v>-</v>
      </c>
      <c r="F22" s="19"/>
      <c r="G22" s="19"/>
      <c r="H22" s="19" t="s">
        <v>22</v>
      </c>
      <c r="I22" s="20" t="s">
        <v>22</v>
      </c>
    </row>
    <row r="23" spans="1:9" ht="33" customHeight="1">
      <c r="A23" s="24">
        <v>4</v>
      </c>
      <c r="B23" s="39" t="s">
        <v>15</v>
      </c>
      <c r="C23" s="30" t="s">
        <v>14</v>
      </c>
      <c r="D23" s="13">
        <v>2018</v>
      </c>
      <c r="E23" s="19">
        <f>'[1]По категориям свод'!D15</f>
        <v>1445</v>
      </c>
      <c r="F23" s="19"/>
      <c r="G23" s="19"/>
      <c r="H23" s="19">
        <v>5541</v>
      </c>
      <c r="I23" s="20">
        <f t="shared" si="0"/>
        <v>4096</v>
      </c>
    </row>
    <row r="24" spans="1:9" ht="33" customHeight="1">
      <c r="A24" s="25"/>
      <c r="B24" s="40"/>
      <c r="C24" s="31"/>
      <c r="D24" s="13">
        <v>2019</v>
      </c>
      <c r="E24" s="19">
        <f>'[1]По категориям свод'!E15</f>
        <v>1234</v>
      </c>
      <c r="F24" s="19"/>
      <c r="G24" s="19"/>
      <c r="H24" s="19">
        <v>5222</v>
      </c>
      <c r="I24" s="20">
        <f t="shared" si="0"/>
        <v>3988</v>
      </c>
    </row>
    <row r="25" spans="1:9" ht="33" customHeight="1">
      <c r="A25" s="25"/>
      <c r="B25" s="40"/>
      <c r="C25" s="31"/>
      <c r="D25" s="13">
        <v>2020</v>
      </c>
      <c r="E25" s="19">
        <f>'[1]По категориям свод'!F15</f>
        <v>1084</v>
      </c>
      <c r="F25" s="19"/>
      <c r="G25" s="19"/>
      <c r="H25" s="19">
        <v>5219</v>
      </c>
      <c r="I25" s="20">
        <f t="shared" si="0"/>
        <v>4135</v>
      </c>
    </row>
    <row r="26" spans="1:9" ht="33" customHeight="1">
      <c r="A26" s="25"/>
      <c r="B26" s="40"/>
      <c r="C26" s="31"/>
      <c r="D26" s="13">
        <v>2021</v>
      </c>
      <c r="E26" s="19">
        <f>'[1]По категориям свод'!G15</f>
        <v>934</v>
      </c>
      <c r="F26" s="19"/>
      <c r="G26" s="19"/>
      <c r="H26" s="19">
        <v>5264</v>
      </c>
      <c r="I26" s="20">
        <f t="shared" si="0"/>
        <v>4330</v>
      </c>
    </row>
    <row r="27" spans="1:9" ht="36" customHeight="1">
      <c r="A27" s="26"/>
      <c r="B27" s="41"/>
      <c r="C27" s="32"/>
      <c r="D27" s="13">
        <v>2022</v>
      </c>
      <c r="E27" s="19">
        <f>'[1]По категориям свод'!H15</f>
        <v>934</v>
      </c>
      <c r="F27" s="19"/>
      <c r="G27" s="19"/>
      <c r="H27" s="19">
        <v>5344</v>
      </c>
      <c r="I27" s="20">
        <f t="shared" si="0"/>
        <v>4410</v>
      </c>
    </row>
    <row r="28" spans="1:9" s="12" customFormat="1" ht="37.5" customHeight="1" hidden="1">
      <c r="A28" s="38">
        <v>5</v>
      </c>
      <c r="B28" s="39" t="s">
        <v>19</v>
      </c>
      <c r="C28" s="36" t="s">
        <v>12</v>
      </c>
      <c r="D28" s="13">
        <v>2018</v>
      </c>
      <c r="E28" s="19">
        <v>0</v>
      </c>
      <c r="F28" s="19">
        <v>0</v>
      </c>
      <c r="G28" s="19"/>
      <c r="H28" s="19">
        <v>0</v>
      </c>
      <c r="I28" s="20">
        <f t="shared" si="0"/>
        <v>0</v>
      </c>
    </row>
    <row r="29" spans="1:9" s="12" customFormat="1" ht="36" customHeight="1" hidden="1">
      <c r="A29" s="38"/>
      <c r="B29" s="40"/>
      <c r="C29" s="36"/>
      <c r="D29" s="13">
        <v>2019</v>
      </c>
      <c r="E29" s="19" t="s">
        <v>22</v>
      </c>
      <c r="F29" s="19"/>
      <c r="G29" s="19"/>
      <c r="H29" s="19"/>
      <c r="I29" s="20" t="s">
        <v>22</v>
      </c>
    </row>
    <row r="30" spans="1:9" s="12" customFormat="1" ht="40.5" customHeight="1" hidden="1">
      <c r="A30" s="38"/>
      <c r="B30" s="40"/>
      <c r="C30" s="36"/>
      <c r="D30" s="13">
        <v>2020</v>
      </c>
      <c r="E30" s="19" t="s">
        <v>22</v>
      </c>
      <c r="F30" s="19"/>
      <c r="G30" s="19"/>
      <c r="H30" s="19"/>
      <c r="I30" s="20" t="s">
        <v>22</v>
      </c>
    </row>
    <row r="31" spans="1:9" s="12" customFormat="1" ht="36.75" customHeight="1" hidden="1">
      <c r="A31" s="38"/>
      <c r="B31" s="40"/>
      <c r="C31" s="36"/>
      <c r="D31" s="13">
        <v>2021</v>
      </c>
      <c r="E31" s="19" t="s">
        <v>22</v>
      </c>
      <c r="F31" s="19"/>
      <c r="G31" s="19"/>
      <c r="H31" s="19"/>
      <c r="I31" s="20" t="s">
        <v>22</v>
      </c>
    </row>
    <row r="32" spans="1:9" s="12" customFormat="1" ht="33.75" customHeight="1" hidden="1">
      <c r="A32" s="38"/>
      <c r="B32" s="41"/>
      <c r="C32" s="36"/>
      <c r="D32" s="13">
        <v>2022</v>
      </c>
      <c r="E32" s="19" t="s">
        <v>22</v>
      </c>
      <c r="F32" s="19"/>
      <c r="G32" s="19"/>
      <c r="H32" s="19"/>
      <c r="I32" s="20" t="s">
        <v>22</v>
      </c>
    </row>
    <row r="33" spans="1:9" s="12" customFormat="1" ht="40.5" customHeight="1">
      <c r="A33" s="38">
        <v>5</v>
      </c>
      <c r="B33" s="39" t="s">
        <v>20</v>
      </c>
      <c r="C33" s="36" t="s">
        <v>12</v>
      </c>
      <c r="D33" s="13">
        <v>2018</v>
      </c>
      <c r="E33" s="19">
        <f>'[1]Имущество'!C15</f>
        <v>8274</v>
      </c>
      <c r="F33" s="19"/>
      <c r="G33" s="19"/>
      <c r="H33" s="19">
        <v>7629</v>
      </c>
      <c r="I33" s="20">
        <f t="shared" si="0"/>
        <v>-645</v>
      </c>
    </row>
    <row r="34" spans="1:9" s="12" customFormat="1" ht="33.75" customHeight="1">
      <c r="A34" s="38"/>
      <c r="B34" s="40"/>
      <c r="C34" s="36"/>
      <c r="D34" s="13">
        <v>2019</v>
      </c>
      <c r="E34" s="19">
        <f>'[1]По категориям свод'!E25</f>
        <v>6549</v>
      </c>
      <c r="F34" s="19"/>
      <c r="G34" s="19"/>
      <c r="H34" s="19">
        <v>7909</v>
      </c>
      <c r="I34" s="20">
        <f t="shared" si="0"/>
        <v>1360</v>
      </c>
    </row>
    <row r="35" spans="1:9" s="12" customFormat="1" ht="37.5" customHeight="1">
      <c r="A35" s="38"/>
      <c r="B35" s="40"/>
      <c r="C35" s="36"/>
      <c r="D35" s="13">
        <v>2020</v>
      </c>
      <c r="E35" s="19">
        <f>'[1]Имущество'!E15</f>
        <v>4887</v>
      </c>
      <c r="F35" s="19"/>
      <c r="G35" s="19"/>
      <c r="H35" s="19">
        <v>7965</v>
      </c>
      <c r="I35" s="20">
        <f t="shared" si="0"/>
        <v>3078</v>
      </c>
    </row>
    <row r="36" spans="1:9" s="12" customFormat="1" ht="36.75" customHeight="1">
      <c r="A36" s="38"/>
      <c r="B36" s="40"/>
      <c r="C36" s="36"/>
      <c r="D36" s="13">
        <v>2021</v>
      </c>
      <c r="E36" s="19" t="s">
        <v>22</v>
      </c>
      <c r="F36" s="19"/>
      <c r="G36" s="19"/>
      <c r="H36" s="19"/>
      <c r="I36" s="20" t="s">
        <v>22</v>
      </c>
    </row>
    <row r="37" spans="1:9" s="12" customFormat="1" ht="33.75" customHeight="1">
      <c r="A37" s="38"/>
      <c r="B37" s="41"/>
      <c r="C37" s="36"/>
      <c r="D37" s="13">
        <v>2022</v>
      </c>
      <c r="E37" s="19" t="s">
        <v>22</v>
      </c>
      <c r="F37" s="19"/>
      <c r="G37" s="19"/>
      <c r="H37" s="19"/>
      <c r="I37" s="20" t="s">
        <v>22</v>
      </c>
    </row>
    <row r="38" spans="1:9" s="12" customFormat="1" ht="40.5" customHeight="1">
      <c r="A38" s="38">
        <v>6</v>
      </c>
      <c r="B38" s="39" t="s">
        <v>23</v>
      </c>
      <c r="C38" s="36" t="s">
        <v>12</v>
      </c>
      <c r="D38" s="13">
        <v>2018</v>
      </c>
      <c r="E38" s="19">
        <f>'[1]По категориям свод'!D28</f>
        <v>63781</v>
      </c>
      <c r="F38" s="19"/>
      <c r="G38" s="19"/>
      <c r="H38" s="19">
        <v>184369</v>
      </c>
      <c r="I38" s="20">
        <f>H38-E38</f>
        <v>120588</v>
      </c>
    </row>
    <row r="39" spans="1:9" s="12" customFormat="1" ht="33.75" customHeight="1">
      <c r="A39" s="38"/>
      <c r="B39" s="40"/>
      <c r="C39" s="36"/>
      <c r="D39" s="13">
        <v>2019</v>
      </c>
      <c r="E39" s="19">
        <f>'[1]Имущество'!D16</f>
        <v>117429</v>
      </c>
      <c r="F39" s="19"/>
      <c r="G39" s="19"/>
      <c r="H39" s="19">
        <v>169085</v>
      </c>
      <c r="I39" s="20">
        <f>H39-(E39+F39)</f>
        <v>51656</v>
      </c>
    </row>
    <row r="40" spans="1:9" s="12" customFormat="1" ht="37.5" customHeight="1">
      <c r="A40" s="38"/>
      <c r="B40" s="40"/>
      <c r="C40" s="36"/>
      <c r="D40" s="13">
        <v>2020</v>
      </c>
      <c r="E40" s="19">
        <f>'[1]Имущество'!E16</f>
        <v>37417</v>
      </c>
      <c r="F40" s="19"/>
      <c r="G40" s="19"/>
      <c r="H40" s="19">
        <v>250802</v>
      </c>
      <c r="I40" s="20">
        <f>H40-(E40+F40)</f>
        <v>213385</v>
      </c>
    </row>
    <row r="41" spans="1:9" s="12" customFormat="1" ht="36.75" customHeight="1">
      <c r="A41" s="38"/>
      <c r="B41" s="40"/>
      <c r="C41" s="36"/>
      <c r="D41" s="13">
        <v>2021</v>
      </c>
      <c r="E41" s="19">
        <f>'[1]Имущество'!F16</f>
        <v>10691</v>
      </c>
      <c r="F41" s="19"/>
      <c r="G41" s="19"/>
      <c r="H41" s="19">
        <v>278076</v>
      </c>
      <c r="I41" s="20">
        <f>H41-(E41+F41)</f>
        <v>267385</v>
      </c>
    </row>
    <row r="42" spans="1:9" s="12" customFormat="1" ht="33.75" customHeight="1">
      <c r="A42" s="38"/>
      <c r="B42" s="41"/>
      <c r="C42" s="36"/>
      <c r="D42" s="13">
        <v>2022</v>
      </c>
      <c r="E42" s="19" t="str">
        <f>'[1]Имущество'!G16</f>
        <v>-</v>
      </c>
      <c r="F42" s="19"/>
      <c r="G42" s="19"/>
      <c r="H42" s="19"/>
      <c r="I42" s="20" t="s">
        <v>22</v>
      </c>
    </row>
    <row r="43" spans="1:9" s="12" customFormat="1" ht="40.5" customHeight="1">
      <c r="A43" s="38">
        <v>7</v>
      </c>
      <c r="B43" s="39" t="s">
        <v>16</v>
      </c>
      <c r="C43" s="36" t="s">
        <v>17</v>
      </c>
      <c r="D43" s="13">
        <v>2018</v>
      </c>
      <c r="E43" s="19">
        <f>'[1]По категориям свод'!D17</f>
        <v>3320</v>
      </c>
      <c r="F43" s="19">
        <v>44810</v>
      </c>
      <c r="G43" s="19">
        <v>10990</v>
      </c>
      <c r="H43" s="19">
        <v>196996</v>
      </c>
      <c r="I43" s="20">
        <f>H43-E43</f>
        <v>193676</v>
      </c>
    </row>
    <row r="44" spans="1:9" s="12" customFormat="1" ht="33.75" customHeight="1">
      <c r="A44" s="38"/>
      <c r="B44" s="40"/>
      <c r="C44" s="36"/>
      <c r="D44" s="13">
        <v>2019</v>
      </c>
      <c r="E44" s="19" t="s">
        <v>22</v>
      </c>
      <c r="F44" s="19"/>
      <c r="G44" s="19"/>
      <c r="H44" s="19"/>
      <c r="I44" s="19" t="s">
        <v>22</v>
      </c>
    </row>
    <row r="45" spans="1:9" s="12" customFormat="1" ht="37.5" customHeight="1">
      <c r="A45" s="38"/>
      <c r="B45" s="40"/>
      <c r="C45" s="36"/>
      <c r="D45" s="13">
        <v>2020</v>
      </c>
      <c r="E45" s="19" t="s">
        <v>22</v>
      </c>
      <c r="F45" s="19"/>
      <c r="G45" s="19"/>
      <c r="H45" s="19"/>
      <c r="I45" s="19" t="s">
        <v>22</v>
      </c>
    </row>
    <row r="46" spans="1:9" s="12" customFormat="1" ht="30" customHeight="1">
      <c r="A46" s="38"/>
      <c r="B46" s="40"/>
      <c r="C46" s="36"/>
      <c r="D46" s="13">
        <v>2021</v>
      </c>
      <c r="E46" s="19" t="s">
        <v>22</v>
      </c>
      <c r="F46" s="19"/>
      <c r="G46" s="19"/>
      <c r="H46" s="19"/>
      <c r="I46" s="19" t="s">
        <v>22</v>
      </c>
    </row>
    <row r="47" spans="1:9" s="12" customFormat="1" ht="27" customHeight="1">
      <c r="A47" s="38"/>
      <c r="B47" s="41"/>
      <c r="C47" s="36"/>
      <c r="D47" s="13">
        <v>2022</v>
      </c>
      <c r="E47" s="19" t="s">
        <v>22</v>
      </c>
      <c r="F47" s="19"/>
      <c r="G47" s="19"/>
      <c r="H47" s="19"/>
      <c r="I47" s="20" t="s">
        <v>22</v>
      </c>
    </row>
    <row r="48" spans="1:9" s="12" customFormat="1" ht="40.5" customHeight="1">
      <c r="A48" s="38">
        <v>8</v>
      </c>
      <c r="B48" s="39" t="s">
        <v>18</v>
      </c>
      <c r="C48" s="36" t="s">
        <v>17</v>
      </c>
      <c r="D48" s="13">
        <v>2018</v>
      </c>
      <c r="E48" s="21">
        <f>'[1]По категориям свод'!D18</f>
        <v>218</v>
      </c>
      <c r="F48" s="21">
        <v>297941</v>
      </c>
      <c r="G48" s="19"/>
      <c r="H48" s="21">
        <v>205185</v>
      </c>
      <c r="I48" s="21">
        <f>H48-F48-E48</f>
        <v>-92974</v>
      </c>
    </row>
    <row r="49" spans="1:9" s="12" customFormat="1" ht="33.75" customHeight="1">
      <c r="A49" s="38"/>
      <c r="B49" s="40"/>
      <c r="C49" s="36"/>
      <c r="D49" s="13">
        <v>2019</v>
      </c>
      <c r="E49" s="19" t="s">
        <v>22</v>
      </c>
      <c r="F49" s="19"/>
      <c r="G49" s="19"/>
      <c r="H49" s="19"/>
      <c r="I49" s="20"/>
    </row>
    <row r="50" spans="1:9" s="12" customFormat="1" ht="37.5" customHeight="1">
      <c r="A50" s="38"/>
      <c r="B50" s="40"/>
      <c r="C50" s="36"/>
      <c r="D50" s="13">
        <v>2020</v>
      </c>
      <c r="E50" s="19" t="s">
        <v>22</v>
      </c>
      <c r="F50" s="19"/>
      <c r="G50" s="19"/>
      <c r="H50" s="19"/>
      <c r="I50" s="20"/>
    </row>
    <row r="51" spans="1:9" s="12" customFormat="1" ht="36.75" customHeight="1">
      <c r="A51" s="38"/>
      <c r="B51" s="40"/>
      <c r="C51" s="36"/>
      <c r="D51" s="13">
        <v>2021</v>
      </c>
      <c r="E51" s="19" t="s">
        <v>22</v>
      </c>
      <c r="F51" s="19"/>
      <c r="G51" s="19"/>
      <c r="H51" s="19"/>
      <c r="I51" s="20"/>
    </row>
    <row r="52" spans="1:9" s="12" customFormat="1" ht="33.75" customHeight="1">
      <c r="A52" s="38"/>
      <c r="B52" s="41"/>
      <c r="C52" s="36"/>
      <c r="D52" s="13">
        <v>2022</v>
      </c>
      <c r="E52" s="19" t="s">
        <v>22</v>
      </c>
      <c r="F52" s="19"/>
      <c r="G52" s="19"/>
      <c r="H52" s="19"/>
      <c r="I52" s="20" t="s">
        <v>22</v>
      </c>
    </row>
    <row r="53" spans="1:9" s="12" customFormat="1" ht="40.5" customHeight="1">
      <c r="A53" s="38">
        <v>9</v>
      </c>
      <c r="B53" s="39" t="s">
        <v>26</v>
      </c>
      <c r="C53" s="36" t="s">
        <v>17</v>
      </c>
      <c r="D53" s="13">
        <v>2018</v>
      </c>
      <c r="E53" s="19">
        <f>'[1]По категориям свод'!D31</f>
        <v>33</v>
      </c>
      <c r="F53" s="19"/>
      <c r="G53" s="19"/>
      <c r="H53" s="21">
        <v>1122</v>
      </c>
      <c r="I53" s="20">
        <f>H53-E53-F53</f>
        <v>1089</v>
      </c>
    </row>
    <row r="54" spans="1:9" s="12" customFormat="1" ht="33.75" customHeight="1">
      <c r="A54" s="38"/>
      <c r="B54" s="40"/>
      <c r="C54" s="36"/>
      <c r="D54" s="13">
        <v>2019</v>
      </c>
      <c r="E54" s="19" t="s">
        <v>22</v>
      </c>
      <c r="F54" s="19"/>
      <c r="G54" s="19"/>
      <c r="H54" s="19"/>
      <c r="I54" s="20" t="s">
        <v>22</v>
      </c>
    </row>
    <row r="55" spans="1:9" s="12" customFormat="1" ht="37.5" customHeight="1">
      <c r="A55" s="38"/>
      <c r="B55" s="40"/>
      <c r="C55" s="36"/>
      <c r="D55" s="13">
        <v>2020</v>
      </c>
      <c r="E55" s="19" t="s">
        <v>22</v>
      </c>
      <c r="F55" s="19"/>
      <c r="G55" s="19"/>
      <c r="H55" s="19"/>
      <c r="I55" s="20" t="s">
        <v>22</v>
      </c>
    </row>
    <row r="56" spans="1:9" s="12" customFormat="1" ht="36.75" customHeight="1">
      <c r="A56" s="38"/>
      <c r="B56" s="40"/>
      <c r="C56" s="36"/>
      <c r="D56" s="13">
        <v>2021</v>
      </c>
      <c r="E56" s="19" t="s">
        <v>22</v>
      </c>
      <c r="F56" s="19"/>
      <c r="G56" s="19"/>
      <c r="H56" s="19"/>
      <c r="I56" s="20" t="s">
        <v>22</v>
      </c>
    </row>
    <row r="57" spans="1:9" s="12" customFormat="1" ht="33.75" customHeight="1">
      <c r="A57" s="38"/>
      <c r="B57" s="41"/>
      <c r="C57" s="36"/>
      <c r="D57" s="13">
        <v>2022</v>
      </c>
      <c r="E57" s="19" t="s">
        <v>22</v>
      </c>
      <c r="F57" s="19"/>
      <c r="G57" s="19"/>
      <c r="H57" s="19"/>
      <c r="I57" s="20" t="s">
        <v>22</v>
      </c>
    </row>
    <row r="58" spans="1:9" ht="40.5" customHeight="1">
      <c r="A58" s="24">
        <v>10</v>
      </c>
      <c r="B58" s="27" t="s">
        <v>21</v>
      </c>
      <c r="C58" s="30"/>
      <c r="D58" s="14">
        <v>2018</v>
      </c>
      <c r="E58" s="22">
        <f>E8+E13+E18+E23+E28+E33+E38+E43+E48+E53</f>
        <v>1495739.3</v>
      </c>
      <c r="F58" s="22">
        <f>F8+F13+F18+F23+F28+F33+F38+F43+F48+F53</f>
        <v>357972</v>
      </c>
      <c r="G58" s="22">
        <f>G8+G13+G18+G23+G28+G33+G38+G43+G48+G53</f>
        <v>10990</v>
      </c>
      <c r="H58" s="22">
        <f>H8+H13+H18+H23+H28+H33+H38+H43+H48+H53</f>
        <v>3822815</v>
      </c>
      <c r="I58" s="22">
        <f>H58-E58-F58-G58</f>
        <v>1958113.7000000002</v>
      </c>
    </row>
    <row r="59" spans="1:9" ht="33.75" customHeight="1">
      <c r="A59" s="25"/>
      <c r="B59" s="28"/>
      <c r="C59" s="31"/>
      <c r="D59" s="14">
        <v>2019</v>
      </c>
      <c r="E59" s="22">
        <f aca="true" t="shared" si="1" ref="E59:I60">E9+E14+E24+E34+E39</f>
        <v>1806315</v>
      </c>
      <c r="F59" s="22">
        <f t="shared" si="1"/>
        <v>10100</v>
      </c>
      <c r="G59" s="22">
        <f t="shared" si="1"/>
        <v>0</v>
      </c>
      <c r="H59" s="22">
        <f t="shared" si="1"/>
        <v>3970787</v>
      </c>
      <c r="I59" s="22">
        <f t="shared" si="1"/>
        <v>2154372</v>
      </c>
    </row>
    <row r="60" spans="1:9" ht="37.5" customHeight="1">
      <c r="A60" s="25"/>
      <c r="B60" s="28"/>
      <c r="C60" s="31"/>
      <c r="D60" s="14">
        <v>2020</v>
      </c>
      <c r="E60" s="22">
        <f t="shared" si="1"/>
        <v>1760025</v>
      </c>
      <c r="F60" s="22">
        <f t="shared" si="1"/>
        <v>0</v>
      </c>
      <c r="G60" s="22">
        <f t="shared" si="1"/>
        <v>0</v>
      </c>
      <c r="H60" s="22">
        <f t="shared" si="1"/>
        <v>4178015</v>
      </c>
      <c r="I60" s="22">
        <f t="shared" si="1"/>
        <v>2417990</v>
      </c>
    </row>
    <row r="61" spans="1:9" ht="36.75" customHeight="1">
      <c r="A61" s="25"/>
      <c r="B61" s="28"/>
      <c r="C61" s="31"/>
      <c r="D61" s="14">
        <v>2021</v>
      </c>
      <c r="E61" s="22">
        <f>E11+E16+E26+E41</f>
        <v>1142507</v>
      </c>
      <c r="F61" s="22">
        <f>F11+F16+F26+F41</f>
        <v>0</v>
      </c>
      <c r="G61" s="22">
        <f>G11+G16+G26+G41</f>
        <v>0</v>
      </c>
      <c r="H61" s="22">
        <f>H11+H16+H26+H41</f>
        <v>4726477</v>
      </c>
      <c r="I61" s="22">
        <f>I11+I16+I26+I41</f>
        <v>3583970</v>
      </c>
    </row>
    <row r="62" spans="1:9" ht="33.75" customHeight="1">
      <c r="A62" s="26"/>
      <c r="B62" s="29"/>
      <c r="C62" s="32"/>
      <c r="D62" s="14">
        <v>2022</v>
      </c>
      <c r="E62" s="22">
        <f>E12+E17+E27</f>
        <v>1069785</v>
      </c>
      <c r="F62" s="22">
        <f>F12+F17+F27</f>
        <v>0</v>
      </c>
      <c r="G62" s="22">
        <f>G12+G17+G27</f>
        <v>0</v>
      </c>
      <c r="H62" s="22">
        <f>H12+H17+H27</f>
        <v>4647600</v>
      </c>
      <c r="I62" s="22">
        <f>I12+I17+I27</f>
        <v>3577815</v>
      </c>
    </row>
    <row r="63" spans="1:9" ht="18">
      <c r="A63" s="1"/>
      <c r="B63" s="15"/>
      <c r="C63" s="11"/>
      <c r="D63" s="11"/>
      <c r="E63" s="11"/>
      <c r="F63" s="1"/>
      <c r="G63" s="1"/>
      <c r="H63" s="11"/>
      <c r="I63" s="11"/>
    </row>
    <row r="64" spans="1:9" ht="18">
      <c r="A64" s="1"/>
      <c r="B64" s="15"/>
      <c r="C64" s="11"/>
      <c r="D64" s="11"/>
      <c r="E64" s="11"/>
      <c r="F64" s="1"/>
      <c r="G64" s="1"/>
      <c r="H64" s="11"/>
      <c r="I64" s="11"/>
    </row>
    <row r="65" spans="1:9" ht="18">
      <c r="A65" s="1"/>
      <c r="B65" s="15"/>
      <c r="C65" s="11"/>
      <c r="D65" s="11"/>
      <c r="E65" s="11"/>
      <c r="F65" s="1"/>
      <c r="G65" s="1"/>
      <c r="H65" s="11"/>
      <c r="I65" s="11"/>
    </row>
    <row r="66" spans="1:9" ht="18">
      <c r="A66" s="1"/>
      <c r="B66" s="15"/>
      <c r="C66" s="11"/>
      <c r="D66" s="11"/>
      <c r="E66" s="11"/>
      <c r="F66" s="1"/>
      <c r="G66" s="1"/>
      <c r="H66" s="11"/>
      <c r="I66" s="11"/>
    </row>
    <row r="67" spans="1:9" ht="18">
      <c r="A67" s="1"/>
      <c r="B67" s="23"/>
      <c r="C67" s="11"/>
      <c r="D67" s="11"/>
      <c r="E67" s="11"/>
      <c r="F67" s="1"/>
      <c r="G67" s="1"/>
      <c r="H67" s="11"/>
      <c r="I67" s="11"/>
    </row>
    <row r="68" spans="2:9" ht="17.25">
      <c r="B68" s="23"/>
      <c r="C68" s="11"/>
      <c r="D68" s="11"/>
      <c r="E68" s="11"/>
      <c r="F68" s="11"/>
      <c r="G68" s="11"/>
      <c r="H68" s="11"/>
      <c r="I68" s="11"/>
    </row>
    <row r="69" spans="2:9" ht="17.25">
      <c r="B69" s="23"/>
      <c r="C69" s="11"/>
      <c r="D69" s="11"/>
      <c r="E69" s="11"/>
      <c r="F69" s="11"/>
      <c r="G69" s="11"/>
      <c r="H69" s="11"/>
      <c r="I69" s="11"/>
    </row>
    <row r="70" spans="2:9" ht="17.25">
      <c r="B70" s="23"/>
      <c r="C70" s="11"/>
      <c r="D70" s="11"/>
      <c r="E70" s="11"/>
      <c r="F70" s="11"/>
      <c r="G70" s="11"/>
      <c r="H70" s="11"/>
      <c r="I70" s="11"/>
    </row>
    <row r="71" spans="2:9" ht="17.25">
      <c r="B71" s="23"/>
      <c r="C71" s="11"/>
      <c r="D71" s="11"/>
      <c r="E71" s="11"/>
      <c r="F71" s="11"/>
      <c r="G71" s="11"/>
      <c r="H71" s="11"/>
      <c r="I71" s="11"/>
    </row>
    <row r="72" spans="2:9" ht="17.25">
      <c r="B72" s="23"/>
      <c r="C72" s="11"/>
      <c r="D72" s="11"/>
      <c r="E72" s="11"/>
      <c r="F72" s="11"/>
      <c r="G72" s="11"/>
      <c r="H72" s="11"/>
      <c r="I72" s="11"/>
    </row>
    <row r="73" spans="2:9" ht="17.25">
      <c r="B73" s="23"/>
      <c r="C73" s="11"/>
      <c r="D73" s="11"/>
      <c r="E73" s="11"/>
      <c r="F73" s="11"/>
      <c r="G73" s="11"/>
      <c r="H73" s="11"/>
      <c r="I73" s="11"/>
    </row>
    <row r="74" spans="2:9" ht="17.25">
      <c r="B74" s="23"/>
      <c r="C74" s="11"/>
      <c r="D74" s="11"/>
      <c r="E74" s="11"/>
      <c r="F74" s="11"/>
      <c r="G74" s="11"/>
      <c r="H74" s="11"/>
      <c r="I74" s="11"/>
    </row>
    <row r="75" spans="2:9" ht="17.25">
      <c r="B75" s="23"/>
      <c r="C75" s="11"/>
      <c r="D75" s="11"/>
      <c r="E75" s="11"/>
      <c r="F75" s="11"/>
      <c r="G75" s="11"/>
      <c r="H75" s="11"/>
      <c r="I75" s="11"/>
    </row>
    <row r="76" spans="2:9" ht="17.25">
      <c r="B76" s="23"/>
      <c r="C76" s="11"/>
      <c r="D76" s="11"/>
      <c r="E76" s="11"/>
      <c r="F76" s="11"/>
      <c r="G76" s="11"/>
      <c r="H76" s="11"/>
      <c r="I76" s="11"/>
    </row>
    <row r="77" spans="3:9" ht="17.25">
      <c r="C77" s="11"/>
      <c r="D77" s="11"/>
      <c r="E77" s="11"/>
      <c r="F77" s="11"/>
      <c r="G77" s="11"/>
      <c r="H77" s="11"/>
      <c r="I77" s="11"/>
    </row>
  </sheetData>
  <sheetProtection/>
  <mergeCells count="35">
    <mergeCell ref="A53:A57"/>
    <mergeCell ref="B53:B57"/>
    <mergeCell ref="C53:C57"/>
    <mergeCell ref="A43:A47"/>
    <mergeCell ref="B43:B47"/>
    <mergeCell ref="B23:B27"/>
    <mergeCell ref="C23:C27"/>
    <mergeCell ref="A28:A32"/>
    <mergeCell ref="B28:B32"/>
    <mergeCell ref="C28:C32"/>
    <mergeCell ref="B48:B52"/>
    <mergeCell ref="C48:C52"/>
    <mergeCell ref="A38:A42"/>
    <mergeCell ref="B38:B42"/>
    <mergeCell ref="C38:C42"/>
    <mergeCell ref="C13:C17"/>
    <mergeCell ref="A18:A22"/>
    <mergeCell ref="B18:B22"/>
    <mergeCell ref="C18:C22"/>
    <mergeCell ref="C43:C47"/>
    <mergeCell ref="A48:A52"/>
    <mergeCell ref="A33:A37"/>
    <mergeCell ref="B33:B37"/>
    <mergeCell ref="C33:C37"/>
    <mergeCell ref="A23:A27"/>
    <mergeCell ref="A58:A62"/>
    <mergeCell ref="B58:B62"/>
    <mergeCell ref="C58:C62"/>
    <mergeCell ref="F1:I1"/>
    <mergeCell ref="A2:H2"/>
    <mergeCell ref="A8:A12"/>
    <mergeCell ref="B8:B12"/>
    <mergeCell ref="C8:C12"/>
    <mergeCell ref="A13:A17"/>
    <mergeCell ref="B13:B17"/>
  </mergeCells>
  <printOptions/>
  <pageMargins left="0.11811023622047245" right="0.11811023622047245" top="0.35433070866141736" bottom="0.15748031496062992" header="0.31496062992125984" footer="0.31496062992125984"/>
  <pageSetup fitToHeight="0" fitToWidth="1" horizontalDpi="600" verticalDpi="600" orientation="landscape" paperSize="9" scale="61" r:id="rId1"/>
  <rowBreaks count="2" manualBreakCount="2">
    <brk id="22" max="8" man="1"/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Сурова Н.В.</cp:lastModifiedBy>
  <cp:lastPrinted>2019-08-26T07:48:22Z</cp:lastPrinted>
  <dcterms:created xsi:type="dcterms:W3CDTF">2016-08-30T12:10:53Z</dcterms:created>
  <dcterms:modified xsi:type="dcterms:W3CDTF">2019-09-10T06:09:21Z</dcterms:modified>
  <cp:category/>
  <cp:version/>
  <cp:contentType/>
  <cp:contentStatus/>
</cp:coreProperties>
</file>