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Расходы" sheetId="1" r:id="rId1"/>
  </sheets>
  <definedNames>
    <definedName name="_xlnm.Print_Titles" localSheetId="0">'Расходы'!$4:$6</definedName>
    <definedName name="_xlnm.Print_Area" localSheetId="0">'Расходы'!$A$1:$I$81</definedName>
  </definedNames>
  <calcPr fullCalcOnLoad="1"/>
</workbook>
</file>

<file path=xl/sharedStrings.xml><?xml version="1.0" encoding="utf-8"?>
<sst xmlns="http://schemas.openxmlformats.org/spreadsheetml/2006/main" count="229" uniqueCount="159">
  <si>
    <t>#Н/Д</t>
  </si>
  <si>
    <t>-</t>
  </si>
  <si>
    <t xml:space="preserve"> Наименование </t>
  </si>
  <si>
    <t>Рз Пр</t>
  </si>
  <si>
    <t>Процент исполнения к уточненной бюджетной росписи</t>
  </si>
  <si>
    <t>(рублей)</t>
  </si>
  <si>
    <t>ВСЕГО: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</si>
  <si>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</si>
  <si>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</si>
  <si>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</si>
  <si>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</si>
  <si>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</si>
  <si>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</si>
  <si>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</si>
  <si>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</si>
  <si>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</si>
  <si>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</si>
  <si>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</si>
  <si>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0204</t>
  </si>
  <si>
    <t>0300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</si>
  <si>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</si>
  <si>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</si>
  <si>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</si>
  <si>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</si>
  <si>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</si>
  <si>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</si>
  <si>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</si>
  <si>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</si>
  <si>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</si>
  <si>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</si>
  <si>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</si>
  <si>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</si>
  <si>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</si>
  <si>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</si>
  <si>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</si>
  <si>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</si>
  <si>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</si>
  <si>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</si>
  <si>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</si>
  <si>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</si>
  <si>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</si>
  <si>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</si>
  <si>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</si>
  <si>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</si>
  <si>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</si>
  <si>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</si>
  <si>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</si>
  <si>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</si>
  <si>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</si>
  <si>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</si>
  <si>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</si>
  <si>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</si>
  <si>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</si>
  <si>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</si>
  <si>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</si>
  <si>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</si>
  <si>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</si>
  <si>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</si>
  <si>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</si>
  <si>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</si>
  <si>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</si>
  <si>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</si>
  <si>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</si>
  <si>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</si>
  <si>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</si>
  <si>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</si>
  <si>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</si>
  <si>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</si>
  <si>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</si>
  <si>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</si>
  <si>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</si>
  <si>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</si>
  <si>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</si>
  <si>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</si>
  <si>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</si>
  <si>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</si>
  <si>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</si>
  <si>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</si>
  <si>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</si>
  <si>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</si>
  <si>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</si>
  <si>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</si>
  <si>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</si>
  <si>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</si>
  <si>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</si>
  <si>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</si>
  <si>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</si>
  <si>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</si>
  <si>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</si>
  <si>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</si>
  <si>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</si>
  <si>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</si>
  <si>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</si>
  <si>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</si>
  <si>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</si>
  <si>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</si>
  <si>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</si>
  <si>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</si>
  <si>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</si>
  <si>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</si>
  <si>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</si>
  <si>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</si>
  <si>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</si>
  <si>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</si>
  <si>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</si>
  <si>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</si>
  <si>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</si>
  <si>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</si>
  <si>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</si>
  <si>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</si>
  <si>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</si>
  <si>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</si>
  <si>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</si>
  <si>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</si>
  <si>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</si>
  <si>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</si>
  <si>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</si>
  <si>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</si>
  <si>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</si>
  <si>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</si>
  <si>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</si>
  <si>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</si>
  <si>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</si>
  <si>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</si>
  <si>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</si>
  <si>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</si>
  <si>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</si>
  <si>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</si>
  <si>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</si>
  <si>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</si>
  <si>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</si>
  <si>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</si>
  <si>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</si>
  <si>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</si>
  <si>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</si>
  <si>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</si>
  <si>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</si>
  <si>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</si>
  <si>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</si>
  <si>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</si>
  <si>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</si>
  <si>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</si>
  <si>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</si>
  <si>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</si>
  <si>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</si>
  <si>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</si>
  <si>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</si>
  <si>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</si>
  <si>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</si>
  <si>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</si>
  <si>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</si>
  <si>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Утверждено на 2016 год</t>
  </si>
  <si>
    <t>Уточненная бюджетная роспись                                                                             на 2016 год</t>
  </si>
  <si>
    <t>Темп роста 2016 к соответствующему периоду 2015, %</t>
  </si>
  <si>
    <t>Сбор, удаление отходов и очистка сточных вод</t>
  </si>
  <si>
    <t>0602</t>
  </si>
  <si>
    <t>Сведения об исполнении областного бюджета Брянской области за 1 полугодие 2016 года по расходам в разрезе разделов и подразделов классификации расходов</t>
  </si>
  <si>
    <t>Кассовое исполнение                                                               за 1 полугодие                                                                           2015 года</t>
  </si>
  <si>
    <t>Кассовое исполнение                                                               за 1 полугодие                                                                          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</si>
</sst>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"/>
  </numFmts>
  <fonts count="43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4" fontId="27" fillId="0" borderId="1">
      <alignment horizontal="right"/>
      <protection/>
    </xf>
    <xf numFmtId="0" fontId="6" fillId="0" borderId="2">
      <alignment horizontal="right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4">
    <xf numFmtId="0" fontId="0" fillId="2" borderId="0" xfId="0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2" borderId="12" xfId="0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center"/>
    </xf>
    <xf numFmtId="4" fontId="4" fillId="2" borderId="12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4" fontId="5" fillId="2" borderId="12" xfId="0" applyNumberFormat="1" applyFont="1" applyFill="1" applyBorder="1" applyAlignment="1">
      <alignment horizontal="right"/>
    </xf>
    <xf numFmtId="169" fontId="4" fillId="2" borderId="12" xfId="0" applyNumberFormat="1" applyFont="1" applyFill="1" applyBorder="1" applyAlignment="1">
      <alignment horizontal="right"/>
    </xf>
    <xf numFmtId="169" fontId="5" fillId="2" borderId="12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left" wrapText="1"/>
    </xf>
    <xf numFmtId="49" fontId="5" fillId="2" borderId="12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Border="1" applyAlignment="1">
      <alignment horizontal="right" vertic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86" zoomScaleSheetLayoutView="86" zoomScalePageLayoutView="0" workbookViewId="0" topLeftCell="A1">
      <selection activeCell="E77" sqref="E77:F79"/>
    </sheetView>
  </sheetViews>
  <sheetFormatPr defaultColWidth="9.140625" defaultRowHeight="12.75"/>
  <cols>
    <col min="1" max="1" width="59.7109375" style="0" customWidth="1"/>
    <col min="2" max="2" width="7.140625" style="0" customWidth="1"/>
    <col min="3" max="5" width="19.28125" style="0" customWidth="1"/>
    <col min="6" max="6" width="19.140625" style="0" customWidth="1"/>
    <col min="7" max="7" width="15.28125" style="0" hidden="1" customWidth="1"/>
    <col min="8" max="8" width="14.00390625" style="0" customWidth="1"/>
    <col min="9" max="9" width="12.7109375" style="0" customWidth="1"/>
  </cols>
  <sheetData>
    <row r="1" spans="1:7" ht="8.25" customHeight="1">
      <c r="A1" s="3"/>
      <c r="B1" s="2"/>
      <c r="C1" s="2"/>
      <c r="D1" s="2"/>
      <c r="E1" s="2"/>
      <c r="F1" s="2"/>
      <c r="G1" s="2"/>
    </row>
    <row r="2" spans="1:9" ht="40.5" customHeight="1">
      <c r="A2" s="19" t="s">
        <v>156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4"/>
      <c r="B3" s="4"/>
      <c r="C3" s="4"/>
      <c r="D3" s="4"/>
      <c r="E3" s="5"/>
      <c r="F3" s="6"/>
      <c r="G3" s="6"/>
      <c r="H3" s="20" t="s">
        <v>5</v>
      </c>
      <c r="I3" s="20"/>
    </row>
    <row r="4" spans="1:9" ht="22.5" customHeight="1">
      <c r="A4" s="18" t="s">
        <v>2</v>
      </c>
      <c r="B4" s="18" t="s">
        <v>3</v>
      </c>
      <c r="C4" s="17" t="s">
        <v>157</v>
      </c>
      <c r="D4" s="18" t="s">
        <v>151</v>
      </c>
      <c r="E4" s="18" t="s">
        <v>152</v>
      </c>
      <c r="F4" s="17" t="s">
        <v>158</v>
      </c>
      <c r="G4" s="17"/>
      <c r="H4" s="17" t="s">
        <v>4</v>
      </c>
      <c r="I4" s="23" t="s">
        <v>153</v>
      </c>
    </row>
    <row r="5" spans="1:9" ht="57" customHeight="1">
      <c r="A5" s="18"/>
      <c r="B5" s="18"/>
      <c r="C5" s="17"/>
      <c r="D5" s="18"/>
      <c r="E5" s="18"/>
      <c r="F5" s="17"/>
      <c r="G5" s="17"/>
      <c r="H5" s="17"/>
      <c r="I5" s="23"/>
    </row>
    <row r="6" spans="1:9" ht="22.5" customHeight="1">
      <c r="A6" s="18"/>
      <c r="B6" s="18"/>
      <c r="C6" s="17"/>
      <c r="D6" s="18"/>
      <c r="E6" s="18"/>
      <c r="F6" s="17"/>
      <c r="G6" s="17"/>
      <c r="H6" s="17"/>
      <c r="I6" s="23"/>
    </row>
    <row r="7" spans="1:9" ht="15.75">
      <c r="A7" s="15" t="s">
        <v>79</v>
      </c>
      <c r="B7" s="16" t="s">
        <v>7</v>
      </c>
      <c r="C7" s="12">
        <f>SUM(C8:C15)</f>
        <v>577540032.1</v>
      </c>
      <c r="D7" s="12">
        <f>SUM(D8:D15)</f>
        <v>1112225154.97</v>
      </c>
      <c r="E7" s="12">
        <f>SUM(E8:E15)</f>
        <v>1069012616.47</v>
      </c>
      <c r="F7" s="12">
        <f>SUM(F8:F15)</f>
        <v>508888592.20000005</v>
      </c>
      <c r="G7" s="12" t="s">
        <v>1</v>
      </c>
      <c r="H7" s="14">
        <f aca="true" t="shared" si="0" ref="H7:H38">F7/E7*100</f>
        <v>47.603609570147775</v>
      </c>
      <c r="I7" s="14">
        <f aca="true" t="shared" si="1" ref="I7:I13">F7/C7*100</f>
        <v>88.11312877301756</v>
      </c>
    </row>
    <row r="8" spans="1:9" ht="33.75" customHeight="1">
      <c r="A8" s="8" t="s">
        <v>80</v>
      </c>
      <c r="B8" s="9" t="s">
        <v>8</v>
      </c>
      <c r="C8" s="10">
        <v>1501122.02</v>
      </c>
      <c r="D8" s="10">
        <v>4147184</v>
      </c>
      <c r="E8" s="10">
        <v>4147184</v>
      </c>
      <c r="F8" s="10">
        <v>2412277.98</v>
      </c>
      <c r="G8" s="10" t="s">
        <v>1</v>
      </c>
      <c r="H8" s="13">
        <f t="shared" si="0"/>
        <v>58.16664946624023</v>
      </c>
      <c r="I8" s="13">
        <f t="shared" si="1"/>
        <v>160.69832750837935</v>
      </c>
    </row>
    <row r="9" spans="1:9" ht="47.25">
      <c r="A9" s="8" t="s">
        <v>81</v>
      </c>
      <c r="B9" s="9" t="s">
        <v>9</v>
      </c>
      <c r="C9" s="10">
        <v>53139572.04</v>
      </c>
      <c r="D9" s="10">
        <v>128694123</v>
      </c>
      <c r="E9" s="10">
        <v>128694123</v>
      </c>
      <c r="F9" s="10">
        <v>69297400.64</v>
      </c>
      <c r="G9" s="10" t="s">
        <v>1</v>
      </c>
      <c r="H9" s="13">
        <f t="shared" si="0"/>
        <v>53.84659301031175</v>
      </c>
      <c r="I9" s="13">
        <f t="shared" si="1"/>
        <v>130.4063957982903</v>
      </c>
    </row>
    <row r="10" spans="1:9" ht="47.25" customHeight="1">
      <c r="A10" s="8" t="s">
        <v>82</v>
      </c>
      <c r="B10" s="9" t="s">
        <v>10</v>
      </c>
      <c r="C10" s="10">
        <v>84670560.02</v>
      </c>
      <c r="D10" s="10">
        <v>210800561</v>
      </c>
      <c r="E10" s="10">
        <v>209296024</v>
      </c>
      <c r="F10" s="10">
        <v>101365892.04</v>
      </c>
      <c r="G10" s="10" t="s">
        <v>1</v>
      </c>
      <c r="H10" s="13">
        <f t="shared" si="0"/>
        <v>48.43182880530975</v>
      </c>
      <c r="I10" s="13">
        <f t="shared" si="1"/>
        <v>119.71798936496512</v>
      </c>
    </row>
    <row r="11" spans="1:9" ht="15.75">
      <c r="A11" s="8" t="s">
        <v>83</v>
      </c>
      <c r="B11" s="9" t="s">
        <v>11</v>
      </c>
      <c r="C11" s="10">
        <v>69029776.25</v>
      </c>
      <c r="D11" s="10">
        <v>146175920</v>
      </c>
      <c r="E11" s="10">
        <v>146175920</v>
      </c>
      <c r="F11" s="10">
        <v>75138455.82</v>
      </c>
      <c r="G11" s="10" t="s">
        <v>1</v>
      </c>
      <c r="H11" s="13">
        <f t="shared" si="0"/>
        <v>51.40275896330942</v>
      </c>
      <c r="I11" s="13">
        <f t="shared" si="1"/>
        <v>108.8493399542201</v>
      </c>
    </row>
    <row r="12" spans="1:9" ht="47.25">
      <c r="A12" s="8" t="s">
        <v>84</v>
      </c>
      <c r="B12" s="9" t="s">
        <v>12</v>
      </c>
      <c r="C12" s="10">
        <v>58206046.27</v>
      </c>
      <c r="D12" s="10">
        <v>110321721</v>
      </c>
      <c r="E12" s="10">
        <v>110321721</v>
      </c>
      <c r="F12" s="10">
        <v>54929561.35</v>
      </c>
      <c r="G12" s="10" t="s">
        <v>1</v>
      </c>
      <c r="H12" s="13">
        <f t="shared" si="0"/>
        <v>49.79034124204789</v>
      </c>
      <c r="I12" s="13">
        <f t="shared" si="1"/>
        <v>94.37088562105491</v>
      </c>
    </row>
    <row r="13" spans="1:9" ht="15.75">
      <c r="A13" s="8" t="s">
        <v>85</v>
      </c>
      <c r="B13" s="9" t="s">
        <v>13</v>
      </c>
      <c r="C13" s="10">
        <v>80099505.58</v>
      </c>
      <c r="D13" s="10">
        <v>21840000</v>
      </c>
      <c r="E13" s="10">
        <v>21840000</v>
      </c>
      <c r="F13" s="10">
        <v>10910109.25</v>
      </c>
      <c r="G13" s="10" t="s">
        <v>1</v>
      </c>
      <c r="H13" s="13">
        <f t="shared" si="0"/>
        <v>49.954712683150184</v>
      </c>
      <c r="I13" s="13">
        <f t="shared" si="1"/>
        <v>13.620694873207981</v>
      </c>
    </row>
    <row r="14" spans="1:9" ht="15.75">
      <c r="A14" s="8" t="s">
        <v>86</v>
      </c>
      <c r="B14" s="9" t="s">
        <v>14</v>
      </c>
      <c r="C14" s="10">
        <v>0</v>
      </c>
      <c r="D14" s="10">
        <v>26157015.16</v>
      </c>
      <c r="E14" s="10">
        <v>26157015.16</v>
      </c>
      <c r="F14" s="10">
        <v>0</v>
      </c>
      <c r="G14" s="10" t="s">
        <v>1</v>
      </c>
      <c r="H14" s="13">
        <f t="shared" si="0"/>
        <v>0</v>
      </c>
      <c r="I14" s="13"/>
    </row>
    <row r="15" spans="1:9" ht="15.75">
      <c r="A15" s="8" t="s">
        <v>87</v>
      </c>
      <c r="B15" s="9" t="s">
        <v>15</v>
      </c>
      <c r="C15" s="10">
        <v>230893449.92</v>
      </c>
      <c r="D15" s="10">
        <v>464088630.81</v>
      </c>
      <c r="E15" s="10">
        <v>422380629.31</v>
      </c>
      <c r="F15" s="10">
        <v>194834895.12</v>
      </c>
      <c r="G15" s="10" t="s">
        <v>1</v>
      </c>
      <c r="H15" s="13">
        <f t="shared" si="0"/>
        <v>46.127800755986804</v>
      </c>
      <c r="I15" s="13">
        <f aca="true" t="shared" si="2" ref="I15:I21">F15/C15*100</f>
        <v>84.38303260118745</v>
      </c>
    </row>
    <row r="16" spans="1:9" ht="15.75">
      <c r="A16" s="15" t="s">
        <v>88</v>
      </c>
      <c r="B16" s="16" t="s">
        <v>16</v>
      </c>
      <c r="C16" s="12">
        <f>C17+C18</f>
        <v>28009271.16</v>
      </c>
      <c r="D16" s="12">
        <f>D17+D18</f>
        <v>77475592.00999999</v>
      </c>
      <c r="E16" s="12">
        <f>E17+E18</f>
        <v>77475592.00999999</v>
      </c>
      <c r="F16" s="12">
        <f>F17+F18</f>
        <v>34794672.34</v>
      </c>
      <c r="G16" s="12" t="s">
        <v>1</v>
      </c>
      <c r="H16" s="14">
        <f t="shared" si="0"/>
        <v>44.910495599064234</v>
      </c>
      <c r="I16" s="14">
        <f t="shared" si="2"/>
        <v>124.22555425037345</v>
      </c>
    </row>
    <row r="17" spans="1:9" ht="15.75">
      <c r="A17" s="8" t="s">
        <v>89</v>
      </c>
      <c r="B17" s="9" t="s">
        <v>17</v>
      </c>
      <c r="C17" s="10">
        <v>9418700</v>
      </c>
      <c r="D17" s="10">
        <v>21980200</v>
      </c>
      <c r="E17" s="10">
        <v>21980200</v>
      </c>
      <c r="F17" s="10">
        <v>10165850</v>
      </c>
      <c r="G17" s="10" t="s">
        <v>1</v>
      </c>
      <c r="H17" s="13">
        <f t="shared" si="0"/>
        <v>46.25003412161855</v>
      </c>
      <c r="I17" s="13">
        <f t="shared" si="2"/>
        <v>107.9326233981335</v>
      </c>
    </row>
    <row r="18" spans="1:9" ht="15.75">
      <c r="A18" s="8" t="s">
        <v>90</v>
      </c>
      <c r="B18" s="9" t="s">
        <v>18</v>
      </c>
      <c r="C18" s="10">
        <v>18590571.16</v>
      </c>
      <c r="D18" s="10">
        <v>55495392.01</v>
      </c>
      <c r="E18" s="10">
        <v>55495392.01</v>
      </c>
      <c r="F18" s="10">
        <v>24628822.34</v>
      </c>
      <c r="G18" s="10" t="s">
        <v>1</v>
      </c>
      <c r="H18" s="13">
        <f t="shared" si="0"/>
        <v>44.37994119504914</v>
      </c>
      <c r="I18" s="13">
        <f t="shared" si="2"/>
        <v>132.48018109842732</v>
      </c>
    </row>
    <row r="19" spans="1:9" ht="31.5">
      <c r="A19" s="15" t="s">
        <v>91</v>
      </c>
      <c r="B19" s="16" t="s">
        <v>19</v>
      </c>
      <c r="C19" s="12">
        <f>C20+C21+C23</f>
        <v>160283968.73000002</v>
      </c>
      <c r="D19" s="12">
        <f>D20+D21+D22+D23</f>
        <v>356660533</v>
      </c>
      <c r="E19" s="12">
        <f>E20+E21+E22+E23</f>
        <v>356660533</v>
      </c>
      <c r="F19" s="12">
        <f>F20+F21+F22+F23</f>
        <v>181612471.18</v>
      </c>
      <c r="G19" s="12" t="s">
        <v>1</v>
      </c>
      <c r="H19" s="14">
        <f t="shared" si="0"/>
        <v>50.920260128697784</v>
      </c>
      <c r="I19" s="14">
        <f t="shared" si="2"/>
        <v>113.30669724426905</v>
      </c>
    </row>
    <row r="20" spans="1:9" ht="47.25">
      <c r="A20" s="8" t="s">
        <v>92</v>
      </c>
      <c r="B20" s="9" t="s">
        <v>20</v>
      </c>
      <c r="C20" s="10">
        <v>30100779.25</v>
      </c>
      <c r="D20" s="10">
        <v>36876795</v>
      </c>
      <c r="E20" s="10">
        <v>36876795</v>
      </c>
      <c r="F20" s="10">
        <v>17874514.62</v>
      </c>
      <c r="G20" s="10" t="s">
        <v>1</v>
      </c>
      <c r="H20" s="13">
        <f t="shared" si="0"/>
        <v>48.47090052158817</v>
      </c>
      <c r="I20" s="13">
        <f t="shared" si="2"/>
        <v>59.382232172610614</v>
      </c>
    </row>
    <row r="21" spans="1:9" ht="15.75">
      <c r="A21" s="8" t="s">
        <v>93</v>
      </c>
      <c r="B21" s="9" t="s">
        <v>21</v>
      </c>
      <c r="C21" s="10">
        <v>130062641.11</v>
      </c>
      <c r="D21" s="10">
        <v>264998500</v>
      </c>
      <c r="E21" s="10">
        <v>264998500</v>
      </c>
      <c r="F21" s="10">
        <v>144116172.04</v>
      </c>
      <c r="G21" s="10" t="s">
        <v>1</v>
      </c>
      <c r="H21" s="13">
        <f t="shared" si="0"/>
        <v>54.38376897982441</v>
      </c>
      <c r="I21" s="13">
        <f t="shared" si="2"/>
        <v>110.80520187046969</v>
      </c>
    </row>
    <row r="22" spans="1:9" ht="15.75">
      <c r="A22" s="8" t="s">
        <v>94</v>
      </c>
      <c r="B22" s="9" t="s">
        <v>22</v>
      </c>
      <c r="C22" s="10">
        <v>0</v>
      </c>
      <c r="D22" s="10">
        <v>4586000</v>
      </c>
      <c r="E22" s="10">
        <v>4586000</v>
      </c>
      <c r="F22" s="10">
        <v>0</v>
      </c>
      <c r="G22" s="10" t="s">
        <v>1</v>
      </c>
      <c r="H22" s="13">
        <f t="shared" si="0"/>
        <v>0</v>
      </c>
      <c r="I22" s="13"/>
    </row>
    <row r="23" spans="1:9" ht="31.5">
      <c r="A23" s="8" t="s">
        <v>95</v>
      </c>
      <c r="B23" s="9" t="s">
        <v>23</v>
      </c>
      <c r="C23" s="10">
        <v>120548.37</v>
      </c>
      <c r="D23" s="10">
        <v>50199238</v>
      </c>
      <c r="E23" s="10">
        <v>50199238</v>
      </c>
      <c r="F23" s="10">
        <v>19621784.52</v>
      </c>
      <c r="G23" s="10" t="s">
        <v>1</v>
      </c>
      <c r="H23" s="13">
        <f t="shared" si="0"/>
        <v>39.08781348434014</v>
      </c>
      <c r="I23" s="13"/>
    </row>
    <row r="24" spans="1:9" ht="15.75">
      <c r="A24" s="15" t="s">
        <v>96</v>
      </c>
      <c r="B24" s="16" t="s">
        <v>24</v>
      </c>
      <c r="C24" s="12">
        <f>SUM(C25:C33)</f>
        <v>5286495603.7699995</v>
      </c>
      <c r="D24" s="12">
        <f>SUM(D25:D33)</f>
        <v>14464523156.6</v>
      </c>
      <c r="E24" s="12">
        <f>SUM(E25:E33)</f>
        <v>14485113792.6</v>
      </c>
      <c r="F24" s="12">
        <f>SUM(F25:F33)</f>
        <v>8757786922.24</v>
      </c>
      <c r="G24" s="12" t="s">
        <v>1</v>
      </c>
      <c r="H24" s="14">
        <f t="shared" si="0"/>
        <v>60.46060146737739</v>
      </c>
      <c r="I24" s="14">
        <f>F24/C24*100</f>
        <v>165.66337283992993</v>
      </c>
    </row>
    <row r="25" spans="1:9" ht="15.75">
      <c r="A25" s="8" t="s">
        <v>97</v>
      </c>
      <c r="B25" s="9" t="s">
        <v>25</v>
      </c>
      <c r="C25" s="10">
        <v>83394413.39</v>
      </c>
      <c r="D25" s="10">
        <v>187568047</v>
      </c>
      <c r="E25" s="10">
        <v>202735047</v>
      </c>
      <c r="F25" s="10">
        <v>97243126.81</v>
      </c>
      <c r="G25" s="10" t="s">
        <v>1</v>
      </c>
      <c r="H25" s="13">
        <f t="shared" si="0"/>
        <v>47.96562224882608</v>
      </c>
      <c r="I25" s="13">
        <f>F25/C25*100</f>
        <v>116.60628435053016</v>
      </c>
    </row>
    <row r="26" spans="1:9" ht="15.75">
      <c r="A26" s="8" t="s">
        <v>98</v>
      </c>
      <c r="B26" s="9" t="s">
        <v>26</v>
      </c>
      <c r="C26" s="10">
        <v>60000</v>
      </c>
      <c r="D26" s="10">
        <v>170000</v>
      </c>
      <c r="E26" s="10">
        <v>170000</v>
      </c>
      <c r="F26" s="10">
        <v>95000</v>
      </c>
      <c r="G26" s="10" t="s">
        <v>1</v>
      </c>
      <c r="H26" s="13">
        <f t="shared" si="0"/>
        <v>55.88235294117647</v>
      </c>
      <c r="I26" s="13"/>
    </row>
    <row r="27" spans="1:9" ht="15.75">
      <c r="A27" s="8" t="s">
        <v>99</v>
      </c>
      <c r="B27" s="9" t="s">
        <v>27</v>
      </c>
      <c r="C27" s="10">
        <v>3799534022.13</v>
      </c>
      <c r="D27" s="10">
        <v>10049293825.95</v>
      </c>
      <c r="E27" s="10">
        <v>10049293825.95</v>
      </c>
      <c r="F27" s="10">
        <v>6685033229.09</v>
      </c>
      <c r="G27" s="10" t="s">
        <v>1</v>
      </c>
      <c r="H27" s="13">
        <f t="shared" si="0"/>
        <v>66.52241784221128</v>
      </c>
      <c r="I27" s="13">
        <f>F27/C27*100</f>
        <v>175.94350228616727</v>
      </c>
    </row>
    <row r="28" spans="1:9" ht="15.75">
      <c r="A28" s="8" t="s">
        <v>100</v>
      </c>
      <c r="B28" s="9" t="s">
        <v>28</v>
      </c>
      <c r="C28" s="10">
        <v>1154294</v>
      </c>
      <c r="D28" s="10">
        <v>14165161.23</v>
      </c>
      <c r="E28" s="10">
        <v>14165161.23</v>
      </c>
      <c r="F28" s="10">
        <v>1644854.45</v>
      </c>
      <c r="G28" s="10" t="s">
        <v>1</v>
      </c>
      <c r="H28" s="13">
        <f t="shared" si="0"/>
        <v>11.611971253220956</v>
      </c>
      <c r="I28" s="13"/>
    </row>
    <row r="29" spans="1:9" ht="15.75">
      <c r="A29" s="8" t="s">
        <v>101</v>
      </c>
      <c r="B29" s="9" t="s">
        <v>29</v>
      </c>
      <c r="C29" s="10">
        <v>121375812.06</v>
      </c>
      <c r="D29" s="10">
        <v>287897486</v>
      </c>
      <c r="E29" s="10">
        <v>293318386</v>
      </c>
      <c r="F29" s="10">
        <v>123885298.61</v>
      </c>
      <c r="G29" s="10" t="s">
        <v>1</v>
      </c>
      <c r="H29" s="13">
        <f t="shared" si="0"/>
        <v>42.2357767269318</v>
      </c>
      <c r="I29" s="13">
        <f aca="true" t="shared" si="3" ref="I29:I38">F29/C29*100</f>
        <v>102.0675343030945</v>
      </c>
    </row>
    <row r="30" spans="1:9" ht="15.75">
      <c r="A30" s="8" t="s">
        <v>102</v>
      </c>
      <c r="B30" s="9" t="s">
        <v>30</v>
      </c>
      <c r="C30" s="10">
        <v>136257938</v>
      </c>
      <c r="D30" s="10">
        <v>426875304.4</v>
      </c>
      <c r="E30" s="10">
        <v>426875304.4</v>
      </c>
      <c r="F30" s="10">
        <v>146926764.44</v>
      </c>
      <c r="G30" s="10" t="s">
        <v>1</v>
      </c>
      <c r="H30" s="13">
        <f t="shared" si="0"/>
        <v>34.41912964408067</v>
      </c>
      <c r="I30" s="13">
        <f t="shared" si="3"/>
        <v>107.82987515927329</v>
      </c>
    </row>
    <row r="31" spans="1:9" ht="15.75">
      <c r="A31" s="8" t="s">
        <v>103</v>
      </c>
      <c r="B31" s="9" t="s">
        <v>31</v>
      </c>
      <c r="C31" s="10">
        <v>1022868790.4</v>
      </c>
      <c r="D31" s="10">
        <v>3290553606.21</v>
      </c>
      <c r="E31" s="10">
        <v>3290553606.21</v>
      </c>
      <c r="F31" s="10">
        <v>1607473350.97</v>
      </c>
      <c r="G31" s="10" t="s">
        <v>1</v>
      </c>
      <c r="H31" s="13">
        <f t="shared" si="0"/>
        <v>48.851152217558266</v>
      </c>
      <c r="I31" s="13">
        <f t="shared" si="3"/>
        <v>157.15342632962594</v>
      </c>
    </row>
    <row r="32" spans="1:9" ht="15.75">
      <c r="A32" s="8" t="s">
        <v>104</v>
      </c>
      <c r="B32" s="9" t="s">
        <v>32</v>
      </c>
      <c r="C32" s="10">
        <v>1192100</v>
      </c>
      <c r="D32" s="10">
        <v>10200000</v>
      </c>
      <c r="E32" s="10">
        <v>10200000</v>
      </c>
      <c r="F32" s="10">
        <v>1000260</v>
      </c>
      <c r="G32" s="10" t="s">
        <v>1</v>
      </c>
      <c r="H32" s="13">
        <f t="shared" si="0"/>
        <v>9.806470588235294</v>
      </c>
      <c r="I32" s="13">
        <f t="shared" si="3"/>
        <v>83.90739031960406</v>
      </c>
    </row>
    <row r="33" spans="1:9" ht="15.75">
      <c r="A33" s="8" t="s">
        <v>105</v>
      </c>
      <c r="B33" s="9" t="s">
        <v>33</v>
      </c>
      <c r="C33" s="10">
        <v>120658233.79</v>
      </c>
      <c r="D33" s="10">
        <v>197799725.81</v>
      </c>
      <c r="E33" s="10">
        <v>197802461.81</v>
      </c>
      <c r="F33" s="10">
        <v>94485037.87</v>
      </c>
      <c r="G33" s="10" t="s">
        <v>1</v>
      </c>
      <c r="H33" s="13">
        <f t="shared" si="0"/>
        <v>47.767372056652164</v>
      </c>
      <c r="I33" s="13">
        <f t="shared" si="3"/>
        <v>78.30799018196038</v>
      </c>
    </row>
    <row r="34" spans="1:9" ht="15.75">
      <c r="A34" s="15" t="s">
        <v>106</v>
      </c>
      <c r="B34" s="16" t="s">
        <v>34</v>
      </c>
      <c r="C34" s="12">
        <f>C35+C36+C37</f>
        <v>299473158.9</v>
      </c>
      <c r="D34" s="12">
        <f>D35+D36+D37</f>
        <v>667147290.5799999</v>
      </c>
      <c r="E34" s="12">
        <f>E35+E36+E37</f>
        <v>667147290.5799999</v>
      </c>
      <c r="F34" s="12">
        <f>F35+F36+F37</f>
        <v>299502986.48</v>
      </c>
      <c r="G34" s="12" t="s">
        <v>1</v>
      </c>
      <c r="H34" s="14">
        <f t="shared" si="0"/>
        <v>44.89308293819498</v>
      </c>
      <c r="I34" s="14">
        <f t="shared" si="3"/>
        <v>100.0099600178225</v>
      </c>
    </row>
    <row r="35" spans="1:9" ht="15.75">
      <c r="A35" s="8" t="s">
        <v>107</v>
      </c>
      <c r="B35" s="9" t="s">
        <v>35</v>
      </c>
      <c r="C35" s="10">
        <v>211213515.26</v>
      </c>
      <c r="D35" s="10">
        <v>481019380.58</v>
      </c>
      <c r="E35" s="10">
        <v>481019380.58</v>
      </c>
      <c r="F35" s="10">
        <v>253883267.14</v>
      </c>
      <c r="G35" s="10" t="s">
        <v>1</v>
      </c>
      <c r="H35" s="13">
        <f t="shared" si="0"/>
        <v>52.780257384614</v>
      </c>
      <c r="I35" s="13">
        <f t="shared" si="3"/>
        <v>120.20218821105</v>
      </c>
    </row>
    <row r="36" spans="1:9" ht="15.75">
      <c r="A36" s="8" t="s">
        <v>108</v>
      </c>
      <c r="B36" s="9" t="s">
        <v>36</v>
      </c>
      <c r="C36" s="10">
        <v>77929335.27</v>
      </c>
      <c r="D36" s="10">
        <v>158787049</v>
      </c>
      <c r="E36" s="10">
        <v>158787049</v>
      </c>
      <c r="F36" s="10">
        <v>31041429.18</v>
      </c>
      <c r="G36" s="10" t="s">
        <v>1</v>
      </c>
      <c r="H36" s="13">
        <f t="shared" si="0"/>
        <v>19.549093818098477</v>
      </c>
      <c r="I36" s="13">
        <f t="shared" si="3"/>
        <v>39.83279091557944</v>
      </c>
    </row>
    <row r="37" spans="1:9" ht="31.5">
      <c r="A37" s="8" t="s">
        <v>109</v>
      </c>
      <c r="B37" s="9" t="s">
        <v>37</v>
      </c>
      <c r="C37" s="10">
        <v>10330308.37</v>
      </c>
      <c r="D37" s="10">
        <v>27340861</v>
      </c>
      <c r="E37" s="10">
        <v>27340861</v>
      </c>
      <c r="F37" s="10">
        <v>14578290.16</v>
      </c>
      <c r="G37" s="10" t="s">
        <v>1</v>
      </c>
      <c r="H37" s="13">
        <f t="shared" si="0"/>
        <v>53.32052330027207</v>
      </c>
      <c r="I37" s="13">
        <f t="shared" si="3"/>
        <v>141.12153904656384</v>
      </c>
    </row>
    <row r="38" spans="1:9" ht="15.75">
      <c r="A38" s="15" t="s">
        <v>110</v>
      </c>
      <c r="B38" s="16" t="s">
        <v>38</v>
      </c>
      <c r="C38" s="12">
        <f>C40+C41</f>
        <v>12246765.43</v>
      </c>
      <c r="D38" s="12">
        <f>D39+D40+D41</f>
        <v>23751234.75</v>
      </c>
      <c r="E38" s="12">
        <f>E39+E40+E41</f>
        <v>23748498.75</v>
      </c>
      <c r="F38" s="12">
        <f>F39+F40+F41</f>
        <v>9704041.65</v>
      </c>
      <c r="G38" s="12" t="e">
        <f>G40+G41</f>
        <v>#VALUE!</v>
      </c>
      <c r="H38" s="14">
        <f t="shared" si="0"/>
        <v>40.86170562676094</v>
      </c>
      <c r="I38" s="14">
        <f t="shared" si="3"/>
        <v>79.23758894106622</v>
      </c>
    </row>
    <row r="39" spans="1:9" ht="15.75">
      <c r="A39" s="8" t="s">
        <v>154</v>
      </c>
      <c r="B39" s="9" t="s">
        <v>155</v>
      </c>
      <c r="C39" s="10">
        <v>0</v>
      </c>
      <c r="D39" s="10">
        <v>1551756.85</v>
      </c>
      <c r="E39" s="10">
        <v>1551756.85</v>
      </c>
      <c r="F39" s="10">
        <v>1551756.85</v>
      </c>
      <c r="G39" s="12"/>
      <c r="H39" s="13">
        <f aca="true" t="shared" si="4" ref="H39:H70">F39/E39*100</f>
        <v>100</v>
      </c>
      <c r="I39" s="13"/>
    </row>
    <row r="40" spans="1:9" ht="31.5">
      <c r="A40" s="8" t="s">
        <v>111</v>
      </c>
      <c r="B40" s="9" t="s">
        <v>39</v>
      </c>
      <c r="C40" s="10">
        <v>4852868.96</v>
      </c>
      <c r="D40" s="10">
        <v>12582900</v>
      </c>
      <c r="E40" s="10">
        <v>12582900</v>
      </c>
      <c r="F40" s="10">
        <v>4223890.87</v>
      </c>
      <c r="G40" s="10" t="s">
        <v>1</v>
      </c>
      <c r="H40" s="13">
        <f t="shared" si="4"/>
        <v>33.56850066359901</v>
      </c>
      <c r="I40" s="13">
        <f aca="true" t="shared" si="5" ref="I40:I80">F40/C40*100</f>
        <v>87.03904648601927</v>
      </c>
    </row>
    <row r="41" spans="1:9" ht="15.75">
      <c r="A41" s="8" t="s">
        <v>112</v>
      </c>
      <c r="B41" s="9" t="s">
        <v>40</v>
      </c>
      <c r="C41" s="10">
        <v>7393896.47</v>
      </c>
      <c r="D41" s="10">
        <v>9616577.9</v>
      </c>
      <c r="E41" s="10">
        <v>9613841.9</v>
      </c>
      <c r="F41" s="10">
        <v>3928393.93</v>
      </c>
      <c r="G41" s="10" t="s">
        <v>1</v>
      </c>
      <c r="H41" s="13">
        <f t="shared" si="4"/>
        <v>40.861852845739016</v>
      </c>
      <c r="I41" s="13">
        <f t="shared" si="5"/>
        <v>53.130226341943896</v>
      </c>
    </row>
    <row r="42" spans="1:9" ht="15.75">
      <c r="A42" s="15" t="s">
        <v>113</v>
      </c>
      <c r="B42" s="16" t="s">
        <v>41</v>
      </c>
      <c r="C42" s="12">
        <f>SUM(C43:C48)</f>
        <v>5639543433.03</v>
      </c>
      <c r="D42" s="12">
        <f>SUM(D43:D48)</f>
        <v>8938088160.880001</v>
      </c>
      <c r="E42" s="12">
        <f>SUM(E43:E48)</f>
        <v>9081258085.880001</v>
      </c>
      <c r="F42" s="12">
        <f>SUM(F43:F48)</f>
        <v>5119022620.429999</v>
      </c>
      <c r="G42" s="12" t="s">
        <v>1</v>
      </c>
      <c r="H42" s="14">
        <f t="shared" si="4"/>
        <v>56.369090846446866</v>
      </c>
      <c r="I42" s="14">
        <f t="shared" si="5"/>
        <v>90.77016040781982</v>
      </c>
    </row>
    <row r="43" spans="1:9" ht="15.75">
      <c r="A43" s="8" t="s">
        <v>114</v>
      </c>
      <c r="B43" s="9" t="s">
        <v>42</v>
      </c>
      <c r="C43" s="10">
        <v>1379835347.24</v>
      </c>
      <c r="D43" s="10">
        <v>2416522614.32</v>
      </c>
      <c r="E43" s="10">
        <v>2416522614.32</v>
      </c>
      <c r="F43" s="10">
        <v>1229095039.8</v>
      </c>
      <c r="G43" s="10" t="s">
        <v>1</v>
      </c>
      <c r="H43" s="13">
        <f t="shared" si="4"/>
        <v>50.862136878692624</v>
      </c>
      <c r="I43" s="13">
        <f t="shared" si="5"/>
        <v>89.07548587289659</v>
      </c>
    </row>
    <row r="44" spans="1:9" ht="15.75">
      <c r="A44" s="8" t="s">
        <v>115</v>
      </c>
      <c r="B44" s="9" t="s">
        <v>43</v>
      </c>
      <c r="C44" s="10">
        <v>3210613337.61</v>
      </c>
      <c r="D44" s="10">
        <v>5011845016.78</v>
      </c>
      <c r="E44" s="10">
        <v>5013970016.78</v>
      </c>
      <c r="F44" s="10">
        <v>2920815717.67</v>
      </c>
      <c r="G44" s="10" t="s">
        <v>1</v>
      </c>
      <c r="H44" s="13">
        <f t="shared" si="4"/>
        <v>58.25355372878286</v>
      </c>
      <c r="I44" s="13">
        <f t="shared" si="5"/>
        <v>90.97376141358315</v>
      </c>
    </row>
    <row r="45" spans="1:9" ht="15.75">
      <c r="A45" s="8" t="s">
        <v>116</v>
      </c>
      <c r="B45" s="9" t="s">
        <v>44</v>
      </c>
      <c r="C45" s="10">
        <v>758586875.54</v>
      </c>
      <c r="D45" s="10">
        <v>903097363.03</v>
      </c>
      <c r="E45" s="10">
        <v>904557844.03</v>
      </c>
      <c r="F45" s="10">
        <v>679224311.45</v>
      </c>
      <c r="G45" s="10" t="s">
        <v>1</v>
      </c>
      <c r="H45" s="13">
        <f t="shared" si="4"/>
        <v>75.08909639475453</v>
      </c>
      <c r="I45" s="13">
        <f t="shared" si="5"/>
        <v>89.53810477758323</v>
      </c>
    </row>
    <row r="46" spans="1:9" ht="31.5">
      <c r="A46" s="8" t="s">
        <v>117</v>
      </c>
      <c r="B46" s="9" t="s">
        <v>45</v>
      </c>
      <c r="C46" s="10">
        <v>11741972.18</v>
      </c>
      <c r="D46" s="10">
        <v>21874630.75</v>
      </c>
      <c r="E46" s="10">
        <v>21874630.75</v>
      </c>
      <c r="F46" s="10">
        <v>11823312.2</v>
      </c>
      <c r="G46" s="10" t="s">
        <v>1</v>
      </c>
      <c r="H46" s="13">
        <f t="shared" si="4"/>
        <v>54.05033956973193</v>
      </c>
      <c r="I46" s="13">
        <f t="shared" si="5"/>
        <v>100.69272877463075</v>
      </c>
    </row>
    <row r="47" spans="1:9" ht="15.75">
      <c r="A47" s="8" t="s">
        <v>118</v>
      </c>
      <c r="B47" s="9" t="s">
        <v>46</v>
      </c>
      <c r="C47" s="10">
        <v>75153496.23</v>
      </c>
      <c r="D47" s="10">
        <v>217907151</v>
      </c>
      <c r="E47" s="10">
        <v>323488551</v>
      </c>
      <c r="F47" s="10">
        <v>83572020.2</v>
      </c>
      <c r="G47" s="10" t="s">
        <v>1</v>
      </c>
      <c r="H47" s="13">
        <f t="shared" si="4"/>
        <v>25.834614530144535</v>
      </c>
      <c r="I47" s="13">
        <f t="shared" si="5"/>
        <v>111.2017728945516</v>
      </c>
    </row>
    <row r="48" spans="1:9" ht="15.75">
      <c r="A48" s="8" t="s">
        <v>119</v>
      </c>
      <c r="B48" s="9" t="s">
        <v>47</v>
      </c>
      <c r="C48" s="10">
        <v>203612404.23</v>
      </c>
      <c r="D48" s="10">
        <v>366841385</v>
      </c>
      <c r="E48" s="10">
        <v>400844429</v>
      </c>
      <c r="F48" s="10">
        <v>194492219.11</v>
      </c>
      <c r="G48" s="10" t="s">
        <v>1</v>
      </c>
      <c r="H48" s="13">
        <f t="shared" si="4"/>
        <v>48.52062422202206</v>
      </c>
      <c r="I48" s="13">
        <f t="shared" si="5"/>
        <v>95.52081065272534</v>
      </c>
    </row>
    <row r="49" spans="1:9" ht="15.75">
      <c r="A49" s="15" t="s">
        <v>120</v>
      </c>
      <c r="B49" s="16" t="s">
        <v>48</v>
      </c>
      <c r="C49" s="12">
        <f>C50+C51</f>
        <v>154394740.57</v>
      </c>
      <c r="D49" s="12">
        <f>D50+D51</f>
        <v>484252054.8</v>
      </c>
      <c r="E49" s="12">
        <f>E50+E51</f>
        <v>485332054.8</v>
      </c>
      <c r="F49" s="12">
        <f>F50+F51</f>
        <v>133758452.53</v>
      </c>
      <c r="G49" s="12" t="s">
        <v>1</v>
      </c>
      <c r="H49" s="14">
        <f t="shared" si="4"/>
        <v>27.560193316536736</v>
      </c>
      <c r="I49" s="14">
        <f t="shared" si="5"/>
        <v>86.63407317903821</v>
      </c>
    </row>
    <row r="50" spans="1:9" ht="15.75">
      <c r="A50" s="8" t="s">
        <v>121</v>
      </c>
      <c r="B50" s="9" t="s">
        <v>49</v>
      </c>
      <c r="C50" s="10">
        <v>141462642.07</v>
      </c>
      <c r="D50" s="10">
        <v>455758354.8</v>
      </c>
      <c r="E50" s="10">
        <v>456838354.8</v>
      </c>
      <c r="F50" s="10">
        <v>116471895.64</v>
      </c>
      <c r="G50" s="10" t="s">
        <v>1</v>
      </c>
      <c r="H50" s="13">
        <f t="shared" si="4"/>
        <v>25.495209501616916</v>
      </c>
      <c r="I50" s="13">
        <f t="shared" si="5"/>
        <v>82.33403104571325</v>
      </c>
    </row>
    <row r="51" spans="1:9" ht="15.75">
      <c r="A51" s="8" t="s">
        <v>122</v>
      </c>
      <c r="B51" s="9" t="s">
        <v>50</v>
      </c>
      <c r="C51" s="10">
        <v>12932098.5</v>
      </c>
      <c r="D51" s="10">
        <v>28493700</v>
      </c>
      <c r="E51" s="10">
        <v>28493700</v>
      </c>
      <c r="F51" s="10">
        <v>17286556.89</v>
      </c>
      <c r="G51" s="10" t="s">
        <v>1</v>
      </c>
      <c r="H51" s="13">
        <f t="shared" si="4"/>
        <v>60.667996399204036</v>
      </c>
      <c r="I51" s="13">
        <f t="shared" si="5"/>
        <v>133.67170757321404</v>
      </c>
    </row>
    <row r="52" spans="1:9" ht="15.75">
      <c r="A52" s="15" t="s">
        <v>123</v>
      </c>
      <c r="B52" s="16" t="s">
        <v>51</v>
      </c>
      <c r="C52" s="12">
        <f>SUM(C53:C58)</f>
        <v>3781154564.61</v>
      </c>
      <c r="D52" s="12">
        <f>SUM(D53:D58)</f>
        <v>6784990111.51</v>
      </c>
      <c r="E52" s="12">
        <f>SUM(E53:E58)</f>
        <v>6786101203.01</v>
      </c>
      <c r="F52" s="12">
        <f>SUM(F53:F58)</f>
        <v>3270119005.34</v>
      </c>
      <c r="G52" s="12" t="s">
        <v>1</v>
      </c>
      <c r="H52" s="14">
        <f t="shared" si="4"/>
        <v>48.18847976934866</v>
      </c>
      <c r="I52" s="14">
        <f t="shared" si="5"/>
        <v>86.48466888782924</v>
      </c>
    </row>
    <row r="53" spans="1:9" ht="15.75">
      <c r="A53" s="8" t="s">
        <v>124</v>
      </c>
      <c r="B53" s="9" t="s">
        <v>52</v>
      </c>
      <c r="C53" s="10">
        <v>1243220010.65</v>
      </c>
      <c r="D53" s="10">
        <v>1261571616.01</v>
      </c>
      <c r="E53" s="10">
        <v>1258958867.51</v>
      </c>
      <c r="F53" s="10">
        <v>527842962.63</v>
      </c>
      <c r="G53" s="10" t="s">
        <v>1</v>
      </c>
      <c r="H53" s="13">
        <f t="shared" si="4"/>
        <v>41.92694267081028</v>
      </c>
      <c r="I53" s="13">
        <f t="shared" si="5"/>
        <v>42.457727361870944</v>
      </c>
    </row>
    <row r="54" spans="1:9" ht="15.75">
      <c r="A54" s="8" t="s">
        <v>125</v>
      </c>
      <c r="B54" s="9" t="s">
        <v>53</v>
      </c>
      <c r="C54" s="10">
        <v>75453702.95</v>
      </c>
      <c r="D54" s="10">
        <v>649206306</v>
      </c>
      <c r="E54" s="10">
        <v>649206306</v>
      </c>
      <c r="F54" s="10">
        <v>302813139.5</v>
      </c>
      <c r="G54" s="10" t="s">
        <v>1</v>
      </c>
      <c r="H54" s="13">
        <f t="shared" si="4"/>
        <v>46.64359182918966</v>
      </c>
      <c r="I54" s="13">
        <f t="shared" si="5"/>
        <v>401.32309967697876</v>
      </c>
    </row>
    <row r="55" spans="1:9" ht="15.75">
      <c r="A55" s="8" t="s">
        <v>126</v>
      </c>
      <c r="B55" s="9" t="s">
        <v>54</v>
      </c>
      <c r="C55" s="10">
        <v>7163151.4</v>
      </c>
      <c r="D55" s="10">
        <v>16218456</v>
      </c>
      <c r="E55" s="10">
        <v>16218456</v>
      </c>
      <c r="F55" s="10">
        <v>8560171.4</v>
      </c>
      <c r="G55" s="10" t="s">
        <v>1</v>
      </c>
      <c r="H55" s="13">
        <f t="shared" si="4"/>
        <v>52.78043359984452</v>
      </c>
      <c r="I55" s="13">
        <f t="shared" si="5"/>
        <v>119.50286852794987</v>
      </c>
    </row>
    <row r="56" spans="1:9" ht="15.75">
      <c r="A56" s="8" t="s">
        <v>127</v>
      </c>
      <c r="B56" s="9" t="s">
        <v>55</v>
      </c>
      <c r="C56" s="10">
        <v>46604189.28</v>
      </c>
      <c r="D56" s="10">
        <v>64984150.5</v>
      </c>
      <c r="E56" s="10">
        <v>64984150.5</v>
      </c>
      <c r="F56" s="10">
        <v>35045587.14</v>
      </c>
      <c r="G56" s="10" t="s">
        <v>1</v>
      </c>
      <c r="H56" s="13">
        <f t="shared" si="4"/>
        <v>53.92943797888071</v>
      </c>
      <c r="I56" s="13">
        <f t="shared" si="5"/>
        <v>75.19836238206953</v>
      </c>
    </row>
    <row r="57" spans="1:9" ht="31.5">
      <c r="A57" s="8" t="s">
        <v>128</v>
      </c>
      <c r="B57" s="9" t="s">
        <v>56</v>
      </c>
      <c r="C57" s="10">
        <v>49160093.1</v>
      </c>
      <c r="D57" s="10">
        <v>100098318</v>
      </c>
      <c r="E57" s="10">
        <v>100098318</v>
      </c>
      <c r="F57" s="10">
        <v>53049162</v>
      </c>
      <c r="G57" s="10" t="s">
        <v>1</v>
      </c>
      <c r="H57" s="13">
        <f t="shared" si="4"/>
        <v>52.99705635413374</v>
      </c>
      <c r="I57" s="13">
        <f t="shared" si="5"/>
        <v>107.91102834587593</v>
      </c>
    </row>
    <row r="58" spans="1:9" ht="15.75">
      <c r="A58" s="8" t="s">
        <v>129</v>
      </c>
      <c r="B58" s="9" t="s">
        <v>57</v>
      </c>
      <c r="C58" s="10">
        <v>2359553417.23</v>
      </c>
      <c r="D58" s="10">
        <v>4692911265</v>
      </c>
      <c r="E58" s="10">
        <v>4696635105</v>
      </c>
      <c r="F58" s="10">
        <v>2342807982.67</v>
      </c>
      <c r="G58" s="10" t="s">
        <v>1</v>
      </c>
      <c r="H58" s="13">
        <f t="shared" si="4"/>
        <v>49.882691124457715</v>
      </c>
      <c r="I58" s="13">
        <f t="shared" si="5"/>
        <v>99.29031339414819</v>
      </c>
    </row>
    <row r="59" spans="1:9" ht="15.75">
      <c r="A59" s="15" t="s">
        <v>130</v>
      </c>
      <c r="B59" s="16" t="s">
        <v>58</v>
      </c>
      <c r="C59" s="12">
        <f>SUM(C60:C64)</f>
        <v>5599188787.129999</v>
      </c>
      <c r="D59" s="12">
        <f>SUM(D60:D64)</f>
        <v>12061038465</v>
      </c>
      <c r="E59" s="12">
        <f>SUM(E60:E64)</f>
        <v>12060922865</v>
      </c>
      <c r="F59" s="12">
        <f>SUM(F60:F64)</f>
        <v>5270477345.13</v>
      </c>
      <c r="G59" s="12" t="s">
        <v>1</v>
      </c>
      <c r="H59" s="14">
        <f t="shared" si="4"/>
        <v>43.698789919505884</v>
      </c>
      <c r="I59" s="14">
        <f t="shared" si="5"/>
        <v>94.1293023954549</v>
      </c>
    </row>
    <row r="60" spans="1:9" ht="15.75">
      <c r="A60" s="8" t="s">
        <v>131</v>
      </c>
      <c r="B60" s="9" t="s">
        <v>59</v>
      </c>
      <c r="C60" s="10">
        <v>51411060.24</v>
      </c>
      <c r="D60" s="10">
        <v>115763413.44</v>
      </c>
      <c r="E60" s="10">
        <v>115763413.44</v>
      </c>
      <c r="F60" s="10">
        <v>39943355.02</v>
      </c>
      <c r="G60" s="10" t="s">
        <v>1</v>
      </c>
      <c r="H60" s="13">
        <f t="shared" si="4"/>
        <v>34.504299616823744</v>
      </c>
      <c r="I60" s="13">
        <f t="shared" si="5"/>
        <v>77.69408923592353</v>
      </c>
    </row>
    <row r="61" spans="1:9" ht="15.75">
      <c r="A61" s="8" t="s">
        <v>132</v>
      </c>
      <c r="B61" s="9" t="s">
        <v>60</v>
      </c>
      <c r="C61" s="10">
        <v>541147774.95</v>
      </c>
      <c r="D61" s="10">
        <v>1017297610.04</v>
      </c>
      <c r="E61" s="10">
        <v>1017297610.04</v>
      </c>
      <c r="F61" s="10">
        <v>547226376.38</v>
      </c>
      <c r="G61" s="10" t="s">
        <v>1</v>
      </c>
      <c r="H61" s="13">
        <f t="shared" si="4"/>
        <v>53.792161799975446</v>
      </c>
      <c r="I61" s="13">
        <f t="shared" si="5"/>
        <v>101.12327939083951</v>
      </c>
    </row>
    <row r="62" spans="1:9" ht="15.75">
      <c r="A62" s="8" t="s">
        <v>133</v>
      </c>
      <c r="B62" s="9" t="s">
        <v>61</v>
      </c>
      <c r="C62" s="10">
        <v>4457192096.44</v>
      </c>
      <c r="D62" s="10">
        <v>9661320584.12</v>
      </c>
      <c r="E62" s="10">
        <v>9661328084.12</v>
      </c>
      <c r="F62" s="10">
        <v>4049452445.01</v>
      </c>
      <c r="G62" s="10" t="s">
        <v>1</v>
      </c>
      <c r="H62" s="13">
        <f t="shared" si="4"/>
        <v>41.91403510730527</v>
      </c>
      <c r="I62" s="13">
        <f t="shared" si="5"/>
        <v>90.85209605940778</v>
      </c>
    </row>
    <row r="63" spans="1:9" ht="15.75">
      <c r="A63" s="8" t="s">
        <v>134</v>
      </c>
      <c r="B63" s="9" t="s">
        <v>62</v>
      </c>
      <c r="C63" s="10">
        <v>467176055.14</v>
      </c>
      <c r="D63" s="10">
        <v>1085891324.9</v>
      </c>
      <c r="E63" s="10">
        <v>1085891324.9</v>
      </c>
      <c r="F63" s="10">
        <v>532750591.96</v>
      </c>
      <c r="G63" s="10" t="s">
        <v>1</v>
      </c>
      <c r="H63" s="13">
        <f t="shared" si="4"/>
        <v>49.06113344344666</v>
      </c>
      <c r="I63" s="13">
        <f t="shared" si="5"/>
        <v>114.03636511300843</v>
      </c>
    </row>
    <row r="64" spans="1:9" ht="15.75">
      <c r="A64" s="8" t="s">
        <v>135</v>
      </c>
      <c r="B64" s="9" t="s">
        <v>63</v>
      </c>
      <c r="C64" s="10">
        <v>82261800.36</v>
      </c>
      <c r="D64" s="10">
        <v>180765532.5</v>
      </c>
      <c r="E64" s="10">
        <v>180642432.5</v>
      </c>
      <c r="F64" s="10">
        <v>101104576.76</v>
      </c>
      <c r="G64" s="10" t="s">
        <v>1</v>
      </c>
      <c r="H64" s="13">
        <f t="shared" si="4"/>
        <v>55.96945045566745</v>
      </c>
      <c r="I64" s="13">
        <f t="shared" si="5"/>
        <v>122.9058643471683</v>
      </c>
    </row>
    <row r="65" spans="1:9" ht="15.75">
      <c r="A65" s="15" t="s">
        <v>136</v>
      </c>
      <c r="B65" s="16" t="s">
        <v>64</v>
      </c>
      <c r="C65" s="12">
        <f>SUM(C66:C69)</f>
        <v>152282374.87</v>
      </c>
      <c r="D65" s="12">
        <f>SUM(D66:D69)</f>
        <v>305564941</v>
      </c>
      <c r="E65" s="12">
        <f>SUM(E66:E69)</f>
        <v>306230770</v>
      </c>
      <c r="F65" s="12">
        <f>SUM(F66:F69)</f>
        <v>156698006.6</v>
      </c>
      <c r="G65" s="12" t="s">
        <v>1</v>
      </c>
      <c r="H65" s="14">
        <f t="shared" si="4"/>
        <v>51.16990908523007</v>
      </c>
      <c r="I65" s="14">
        <f t="shared" si="5"/>
        <v>102.89963413938712</v>
      </c>
    </row>
    <row r="66" spans="1:9" ht="15.75">
      <c r="A66" s="8" t="s">
        <v>137</v>
      </c>
      <c r="B66" s="9" t="s">
        <v>65</v>
      </c>
      <c r="C66" s="10">
        <v>66103864.25</v>
      </c>
      <c r="D66" s="10">
        <v>129359196</v>
      </c>
      <c r="E66" s="10">
        <v>130025025</v>
      </c>
      <c r="F66" s="10">
        <v>88221784.56</v>
      </c>
      <c r="G66" s="10" t="s">
        <v>1</v>
      </c>
      <c r="H66" s="13">
        <f t="shared" si="4"/>
        <v>67.84985010385502</v>
      </c>
      <c r="I66" s="13">
        <f t="shared" si="5"/>
        <v>133.45934547237908</v>
      </c>
    </row>
    <row r="67" spans="1:9" ht="15.75">
      <c r="A67" s="8" t="s">
        <v>138</v>
      </c>
      <c r="B67" s="9" t="s">
        <v>66</v>
      </c>
      <c r="C67" s="10">
        <v>53428764.67</v>
      </c>
      <c r="D67" s="10">
        <v>111429381</v>
      </c>
      <c r="E67" s="10">
        <v>111429381</v>
      </c>
      <c r="F67" s="10">
        <v>27791664.38</v>
      </c>
      <c r="G67" s="10" t="s">
        <v>1</v>
      </c>
      <c r="H67" s="13">
        <f t="shared" si="4"/>
        <v>24.94105605773759</v>
      </c>
      <c r="I67" s="13">
        <f t="shared" si="5"/>
        <v>52.01629600020471</v>
      </c>
    </row>
    <row r="68" spans="1:9" ht="15.75">
      <c r="A68" s="8" t="s">
        <v>139</v>
      </c>
      <c r="B68" s="9" t="s">
        <v>67</v>
      </c>
      <c r="C68" s="10">
        <v>28417935.42</v>
      </c>
      <c r="D68" s="10">
        <v>54717300</v>
      </c>
      <c r="E68" s="10">
        <v>54717300</v>
      </c>
      <c r="F68" s="10">
        <v>35927955.13</v>
      </c>
      <c r="G68" s="10" t="s">
        <v>1</v>
      </c>
      <c r="H68" s="13">
        <f t="shared" si="4"/>
        <v>65.6610525921418</v>
      </c>
      <c r="I68" s="13">
        <f t="shared" si="5"/>
        <v>126.42704193322429</v>
      </c>
    </row>
    <row r="69" spans="1:9" ht="15.75">
      <c r="A69" s="8" t="s">
        <v>140</v>
      </c>
      <c r="B69" s="9" t="s">
        <v>68</v>
      </c>
      <c r="C69" s="10">
        <v>4331810.53</v>
      </c>
      <c r="D69" s="10">
        <v>10059064</v>
      </c>
      <c r="E69" s="10">
        <v>10059064</v>
      </c>
      <c r="F69" s="10">
        <v>4756602.53</v>
      </c>
      <c r="G69" s="10" t="s">
        <v>1</v>
      </c>
      <c r="H69" s="13">
        <f t="shared" si="4"/>
        <v>47.286730952303316</v>
      </c>
      <c r="I69" s="13">
        <f t="shared" si="5"/>
        <v>109.80633841342086</v>
      </c>
    </row>
    <row r="70" spans="1:9" ht="15.75">
      <c r="A70" s="15" t="s">
        <v>141</v>
      </c>
      <c r="B70" s="16" t="s">
        <v>69</v>
      </c>
      <c r="C70" s="12">
        <f>C71+C72+C73</f>
        <v>29150929.880000003</v>
      </c>
      <c r="D70" s="12">
        <f>D71+D72+D73</f>
        <v>65011715</v>
      </c>
      <c r="E70" s="12">
        <f>E71+E72+E73</f>
        <v>68113208</v>
      </c>
      <c r="F70" s="12">
        <f>F71+F72+F73</f>
        <v>29773345.08</v>
      </c>
      <c r="G70" s="12" t="s">
        <v>1</v>
      </c>
      <c r="H70" s="14">
        <f t="shared" si="4"/>
        <v>43.7115589681226</v>
      </c>
      <c r="I70" s="14">
        <f t="shared" si="5"/>
        <v>102.13514698351706</v>
      </c>
    </row>
    <row r="71" spans="1:9" ht="15.75">
      <c r="A71" s="8" t="s">
        <v>142</v>
      </c>
      <c r="B71" s="9" t="s">
        <v>70</v>
      </c>
      <c r="C71" s="10">
        <v>8486716</v>
      </c>
      <c r="D71" s="10">
        <v>18224300</v>
      </c>
      <c r="E71" s="10">
        <v>18224300</v>
      </c>
      <c r="F71" s="10">
        <v>7218404.59</v>
      </c>
      <c r="G71" s="10" t="s">
        <v>1</v>
      </c>
      <c r="H71" s="13">
        <f aca="true" t="shared" si="6" ref="H71:H80">F71/E71*100</f>
        <v>39.60867956519592</v>
      </c>
      <c r="I71" s="13">
        <f t="shared" si="5"/>
        <v>85.05533341754337</v>
      </c>
    </row>
    <row r="72" spans="1:9" ht="15.75">
      <c r="A72" s="8" t="s">
        <v>143</v>
      </c>
      <c r="B72" s="9" t="s">
        <v>71</v>
      </c>
      <c r="C72" s="10">
        <v>12180978</v>
      </c>
      <c r="D72" s="10">
        <v>25716360</v>
      </c>
      <c r="E72" s="10">
        <v>25716360</v>
      </c>
      <c r="F72" s="10">
        <v>12271397.09</v>
      </c>
      <c r="G72" s="10" t="s">
        <v>1</v>
      </c>
      <c r="H72" s="13">
        <f t="shared" si="6"/>
        <v>47.71825052223565</v>
      </c>
      <c r="I72" s="13">
        <f t="shared" si="5"/>
        <v>100.74229745756047</v>
      </c>
    </row>
    <row r="73" spans="1:9" ht="15.75">
      <c r="A73" s="8" t="s">
        <v>144</v>
      </c>
      <c r="B73" s="9" t="s">
        <v>72</v>
      </c>
      <c r="C73" s="10">
        <v>8483235.88</v>
      </c>
      <c r="D73" s="10">
        <v>21071055</v>
      </c>
      <c r="E73" s="10">
        <v>24172548</v>
      </c>
      <c r="F73" s="10">
        <v>10283543.4</v>
      </c>
      <c r="G73" s="10" t="s">
        <v>1</v>
      </c>
      <c r="H73" s="13">
        <f t="shared" si="6"/>
        <v>42.542240065052304</v>
      </c>
      <c r="I73" s="13">
        <f t="shared" si="5"/>
        <v>121.22194343604646</v>
      </c>
    </row>
    <row r="74" spans="1:9" ht="31.5">
      <c r="A74" s="15" t="s">
        <v>145</v>
      </c>
      <c r="B74" s="16" t="s">
        <v>73</v>
      </c>
      <c r="C74" s="12">
        <f>C75</f>
        <v>349438320.8</v>
      </c>
      <c r="D74" s="12">
        <f>D75</f>
        <v>638083889</v>
      </c>
      <c r="E74" s="12">
        <f>E75</f>
        <v>638083889</v>
      </c>
      <c r="F74" s="12">
        <f>F75</f>
        <v>306685662.37</v>
      </c>
      <c r="G74" s="12" t="s">
        <v>1</v>
      </c>
      <c r="H74" s="14">
        <f t="shared" si="6"/>
        <v>48.06353328410083</v>
      </c>
      <c r="I74" s="14">
        <f t="shared" si="5"/>
        <v>87.76532054866719</v>
      </c>
    </row>
    <row r="75" spans="1:9" ht="31.5">
      <c r="A75" s="8" t="s">
        <v>146</v>
      </c>
      <c r="B75" s="9" t="s">
        <v>74</v>
      </c>
      <c r="C75" s="10">
        <v>349438320.8</v>
      </c>
      <c r="D75" s="10">
        <v>638083889</v>
      </c>
      <c r="E75" s="10">
        <v>638083889</v>
      </c>
      <c r="F75" s="10">
        <v>306685662.37</v>
      </c>
      <c r="G75" s="10" t="s">
        <v>1</v>
      </c>
      <c r="H75" s="13">
        <f t="shared" si="6"/>
        <v>48.06353328410083</v>
      </c>
      <c r="I75" s="13">
        <f t="shared" si="5"/>
        <v>87.76532054866719</v>
      </c>
    </row>
    <row r="76" spans="1:9" ht="63">
      <c r="A76" s="15" t="s">
        <v>147</v>
      </c>
      <c r="B76" s="16" t="s">
        <v>75</v>
      </c>
      <c r="C76" s="12">
        <f>C77+C78+C79</f>
        <v>1205906945</v>
      </c>
      <c r="D76" s="12">
        <f>D77+D78+D79</f>
        <v>1800050000</v>
      </c>
      <c r="E76" s="12">
        <f>E77+E78+E79</f>
        <v>1800050000</v>
      </c>
      <c r="F76" s="12">
        <f>F77+F78+F79</f>
        <v>994941041</v>
      </c>
      <c r="G76" s="12" t="s">
        <v>1</v>
      </c>
      <c r="H76" s="14">
        <f t="shared" si="6"/>
        <v>55.27296691758562</v>
      </c>
      <c r="I76" s="14">
        <f t="shared" si="5"/>
        <v>82.50562326763945</v>
      </c>
    </row>
    <row r="77" spans="1:9" ht="47.25">
      <c r="A77" s="8" t="s">
        <v>148</v>
      </c>
      <c r="B77" s="9" t="s">
        <v>76</v>
      </c>
      <c r="C77" s="10">
        <v>511711755</v>
      </c>
      <c r="D77" s="10">
        <v>975922000</v>
      </c>
      <c r="E77" s="10">
        <v>975922000</v>
      </c>
      <c r="F77" s="10">
        <v>542579851</v>
      </c>
      <c r="G77" s="10" t="s">
        <v>1</v>
      </c>
      <c r="H77" s="13">
        <f t="shared" si="6"/>
        <v>55.59664102254074</v>
      </c>
      <c r="I77" s="13">
        <f t="shared" si="5"/>
        <v>106.03232106716017</v>
      </c>
    </row>
    <row r="78" spans="1:9" ht="15.75">
      <c r="A78" s="8" t="s">
        <v>149</v>
      </c>
      <c r="B78" s="9" t="s">
        <v>77</v>
      </c>
      <c r="C78" s="10">
        <v>446236383</v>
      </c>
      <c r="D78" s="10">
        <v>422100000</v>
      </c>
      <c r="E78" s="10">
        <v>422100000</v>
      </c>
      <c r="F78" s="10">
        <v>247510575</v>
      </c>
      <c r="G78" s="10" t="s">
        <v>1</v>
      </c>
      <c r="H78" s="13">
        <f t="shared" si="6"/>
        <v>58.63789978678038</v>
      </c>
      <c r="I78" s="13">
        <f t="shared" si="5"/>
        <v>55.4662471347613</v>
      </c>
    </row>
    <row r="79" spans="1:9" ht="15.75">
      <c r="A79" s="8" t="s">
        <v>150</v>
      </c>
      <c r="B79" s="9" t="s">
        <v>78</v>
      </c>
      <c r="C79" s="10">
        <v>247958807</v>
      </c>
      <c r="D79" s="10">
        <v>402028000</v>
      </c>
      <c r="E79" s="10">
        <v>402028000</v>
      </c>
      <c r="F79" s="10">
        <v>204850615</v>
      </c>
      <c r="G79" s="10" t="s">
        <v>1</v>
      </c>
      <c r="H79" s="13">
        <f t="shared" si="6"/>
        <v>50.95431537106868</v>
      </c>
      <c r="I79" s="13">
        <f t="shared" si="5"/>
        <v>82.61477681653791</v>
      </c>
    </row>
    <row r="80" spans="1:9" ht="15.75">
      <c r="A80" s="21" t="s">
        <v>6</v>
      </c>
      <c r="B80" s="22"/>
      <c r="C80" s="12">
        <f>C7+C16+C19+C24+C34+C38+C42+C49+C52+C59+C65+C70+C74+C76</f>
        <v>23275108895.98</v>
      </c>
      <c r="D80" s="12">
        <f>D7+D16+D19+D24+D34+D38+D42+D49+D52+D59+D65+D70+D74+D76</f>
        <v>47778862299.1</v>
      </c>
      <c r="E80" s="12">
        <f>E7+E16+E19+E24+E34+E38+E42+E49+E52+E59+E65+E70+E74+E76</f>
        <v>47905250399.1</v>
      </c>
      <c r="F80" s="12">
        <f>F7+F16+F19+F24+F34+F38+F42+F49+F52+F59+F65+F70+F74+F76</f>
        <v>25073765164.57</v>
      </c>
      <c r="G80" s="11"/>
      <c r="H80" s="14">
        <f t="shared" si="6"/>
        <v>52.34032795086082</v>
      </c>
      <c r="I80" s="14">
        <f t="shared" si="5"/>
        <v>107.72781032573668</v>
      </c>
    </row>
    <row r="81" spans="1:7" ht="12.75">
      <c r="A81" s="1"/>
      <c r="B81" s="6"/>
      <c r="C81" s="6"/>
      <c r="D81" s="6"/>
      <c r="E81" s="7"/>
      <c r="F81" s="7"/>
      <c r="G81" s="7" t="s">
        <v>0</v>
      </c>
    </row>
  </sheetData>
  <sheetProtection/>
  <mergeCells count="11">
    <mergeCell ref="A80:B80"/>
    <mergeCell ref="H4:H6"/>
    <mergeCell ref="I4:I6"/>
    <mergeCell ref="C4:C6"/>
    <mergeCell ref="D4:D6"/>
    <mergeCell ref="F4:G6"/>
    <mergeCell ref="E4:E6"/>
    <mergeCell ref="A2:I2"/>
    <mergeCell ref="H3:I3"/>
    <mergeCell ref="A4:A6"/>
    <mergeCell ref="B4:B6"/>
  </mergeCells>
  <printOptions/>
  <pageMargins left="0.3937007874015748" right="0.3937007874015748" top="0.5118110236220472" bottom="0.3937007874015748" header="0" footer="0"/>
  <pageSetup fitToHeight="0" horizontalDpi="600" verticalDpi="600" orientation="landscape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Гапоненко Е.В.</cp:lastModifiedBy>
  <cp:lastPrinted>2015-10-19T06:30:58Z</cp:lastPrinted>
  <dcterms:created xsi:type="dcterms:W3CDTF">2015-04-18T06:43:33Z</dcterms:created>
  <dcterms:modified xsi:type="dcterms:W3CDTF">2016-10-27T15:01:52Z</dcterms:modified>
  <cp:category/>
  <cp:version/>
  <cp:contentType/>
  <cp:contentStatus/>
</cp:coreProperties>
</file>