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'Расходы'!$A$1:$G$83</definedName>
  </definedNames>
  <calcPr fullCalcOnLoad="1"/>
</workbook>
</file>

<file path=xl/sharedStrings.xml><?xml version="1.0" encoding="utf-8"?>
<sst xmlns="http://schemas.openxmlformats.org/spreadsheetml/2006/main" count="164" uniqueCount="161">
  <si>
    <t>-</t>
  </si>
  <si>
    <t xml:space="preserve"> Наименование </t>
  </si>
  <si>
    <t>Рз Пр</t>
  </si>
  <si>
    <t>(рублей)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</si>
  <si>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</si>
  <si>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</si>
  <si>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</si>
  <si>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</si>
  <si>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</si>
  <si>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</si>
  <si>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</si>
  <si>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</si>
  <si>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</si>
  <si>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</si>
  <si>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</si>
  <si>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</si>
  <si>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</si>
  <si>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</si>
  <si>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</si>
  <si>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</si>
  <si>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</si>
  <si>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</si>
  <si>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</si>
  <si>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</si>
  <si>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</si>
  <si>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</si>
  <si>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</si>
  <si>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</si>
  <si>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</si>
  <si>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</si>
  <si>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</si>
  <si>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</si>
  <si>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</si>
  <si>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</si>
  <si>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</si>
  <si>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</si>
  <si>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</si>
  <si>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</si>
  <si>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</si>
  <si>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</si>
  <si>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</si>
  <si>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</si>
  <si>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</si>
  <si>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</si>
  <si>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</si>
  <si>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</si>
  <si>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</si>
  <si>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</si>
  <si>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</si>
  <si>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</si>
  <si>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</si>
  <si>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</si>
  <si>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</si>
  <si>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</si>
  <si>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</si>
  <si>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</si>
  <si>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</si>
  <si>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</si>
  <si>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</si>
  <si>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</si>
  <si>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</si>
  <si>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</si>
  <si>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</si>
  <si>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</si>
  <si>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</si>
  <si>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</si>
  <si>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</si>
  <si>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</si>
  <si>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</si>
  <si>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</si>
  <si>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</si>
  <si>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</si>
  <si>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</si>
  <si>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</si>
  <si>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</si>
  <si>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</si>
  <si>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</si>
  <si>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</si>
  <si>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</si>
  <si>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ВСЕГО: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</si>
  <si>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</si>
  <si>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</si>
  <si>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</si>
  <si>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</si>
  <si>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</si>
  <si>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</si>
  <si>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</si>
  <si>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</si>
  <si>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</si>
  <si>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</si>
  <si>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</si>
  <si>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</si>
  <si>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</si>
  <si>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</si>
  <si>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</si>
  <si>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</si>
  <si>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</si>
  <si>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</si>
  <si>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</si>
  <si>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</si>
  <si>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</si>
  <si>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</si>
  <si>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</si>
  <si>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</si>
  <si>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</si>
  <si>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</si>
  <si>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</si>
  <si>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</si>
  <si>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</si>
  <si>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</si>
  <si>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</si>
  <si>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</si>
  <si>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</si>
  <si>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</si>
  <si>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0602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</si>
  <si>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</si>
  <si>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</si>
  <si>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</si>
  <si>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</si>
  <si>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</si>
  <si>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</si>
  <si>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</si>
  <si>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</si>
  <si>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</si>
  <si>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</si>
  <si>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</si>
  <si>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</si>
  <si>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</si>
  <si>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</si>
  <si>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</si>
  <si>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</si>
  <si>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</si>
  <si>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</si>
  <si>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</si>
  <si>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</si>
  <si>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</si>
  <si>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</si>
  <si>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</si>
  <si>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</si>
  <si>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</si>
  <si>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</si>
  <si>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</si>
  <si>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</si>
  <si>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</si>
  <si>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</si>
  <si>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</si>
  <si>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</si>
  <si>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</si>
  <si>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</si>
  <si>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</si>
  <si>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</si>
  <si>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</si>
  <si>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</si>
  <si>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</si>
  <si>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</si>
  <si>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Процент исполнения к уточненным бюджетным назначениям</t>
  </si>
  <si>
    <t>Сведения об исполнении консолидированного бюджета Брянской области по расходам в разрезе разделов и подразделов классификации расходов бюджетов</t>
  </si>
  <si>
    <t>Уточненные бюджетные назначения                                                                             на 2016 год</t>
  </si>
  <si>
    <t>Темп роста 2016 к соответствующему периоду 2015, %</t>
  </si>
  <si>
    <t>Кассовое исполнение                                                               за 1 полугодие                                                                           2015 года</t>
  </si>
  <si>
    <t>Кассовое исполнение                                                               за 1 полугодие                                                                         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</si>
</sst>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63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4" fontId="38" fillId="0" borderId="1">
      <alignment horizontal="right"/>
      <protection/>
    </xf>
    <xf numFmtId="4" fontId="38" fillId="0" borderId="2">
      <alignment horizontal="right"/>
      <protection/>
    </xf>
    <xf numFmtId="49" fontId="38" fillId="0" borderId="0">
      <alignment horizontal="right"/>
      <protection/>
    </xf>
    <xf numFmtId="0" fontId="38" fillId="0" borderId="3">
      <alignment horizontal="left" wrapText="1"/>
      <protection/>
    </xf>
    <xf numFmtId="0" fontId="38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8" fillId="21" borderId="0">
      <alignment/>
      <protection/>
    </xf>
    <xf numFmtId="0" fontId="38" fillId="0" borderId="6">
      <alignment/>
      <protection/>
    </xf>
    <xf numFmtId="0" fontId="38" fillId="0" borderId="0">
      <alignment horizontal="center"/>
      <protection/>
    </xf>
    <xf numFmtId="0" fontId="6" fillId="0" borderId="7">
      <alignment horizontal="right" shrinkToFit="1"/>
      <protection/>
    </xf>
    <xf numFmtId="0" fontId="37" fillId="0" borderId="6">
      <alignment/>
      <protection/>
    </xf>
    <xf numFmtId="4" fontId="38" fillId="0" borderId="8">
      <alignment horizontal="right"/>
      <protection/>
    </xf>
    <xf numFmtId="49" fontId="38" fillId="0" borderId="5">
      <alignment horizontal="center"/>
      <protection/>
    </xf>
    <xf numFmtId="4" fontId="38" fillId="0" borderId="9">
      <alignment horizontal="right"/>
      <protection/>
    </xf>
    <xf numFmtId="0" fontId="39" fillId="0" borderId="0">
      <alignment horizontal="center"/>
      <protection/>
    </xf>
    <xf numFmtId="0" fontId="39" fillId="0" borderId="6">
      <alignment/>
      <protection/>
    </xf>
    <xf numFmtId="0" fontId="38" fillId="0" borderId="10">
      <alignment horizontal="left" wrapText="1"/>
      <protection/>
    </xf>
    <xf numFmtId="0" fontId="38" fillId="0" borderId="11">
      <alignment horizontal="left" wrapText="1" indent="1"/>
      <protection/>
    </xf>
    <xf numFmtId="0" fontId="38" fillId="0" borderId="10">
      <alignment horizontal="left" wrapText="1" indent="2"/>
      <protection/>
    </xf>
    <xf numFmtId="0" fontId="38" fillId="0" borderId="3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6">
      <alignment horizontal="left"/>
      <protection/>
    </xf>
    <xf numFmtId="49" fontId="38" fillId="0" borderId="12">
      <alignment horizontal="center" wrapText="1"/>
      <protection/>
    </xf>
    <xf numFmtId="49" fontId="38" fillId="0" borderId="12">
      <alignment horizontal="left" wrapText="1"/>
      <protection/>
    </xf>
    <xf numFmtId="49" fontId="38" fillId="0" borderId="12">
      <alignment horizontal="center" shrinkToFit="1"/>
      <protection/>
    </xf>
    <xf numFmtId="49" fontId="38" fillId="0" borderId="1">
      <alignment horizontal="center" shrinkToFit="1"/>
      <protection/>
    </xf>
    <xf numFmtId="0" fontId="38" fillId="0" borderId="4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4">
      <alignment horizontal="left" wrapText="1" indent="2"/>
      <protection/>
    </xf>
    <xf numFmtId="0" fontId="37" fillId="0" borderId="13">
      <alignment/>
      <protection/>
    </xf>
    <xf numFmtId="0" fontId="37" fillId="0" borderId="14">
      <alignment/>
      <protection/>
    </xf>
    <xf numFmtId="49" fontId="38" fillId="0" borderId="8">
      <alignment horizontal="center"/>
      <protection/>
    </xf>
    <xf numFmtId="0" fontId="39" fillId="0" borderId="15">
      <alignment horizontal="center" vertical="center" textRotation="90" wrapText="1"/>
      <protection/>
    </xf>
    <xf numFmtId="0" fontId="39" fillId="0" borderId="14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0">
      <alignment horizontal="center" vertical="center" textRotation="90" wrapText="1"/>
      <protection/>
    </xf>
    <xf numFmtId="0" fontId="39" fillId="0" borderId="16">
      <alignment horizontal="center" vertical="center" textRotation="90" wrapText="1"/>
      <protection/>
    </xf>
    <xf numFmtId="0" fontId="39" fillId="0" borderId="0">
      <alignment horizontal="center" vertical="center" textRotation="90"/>
      <protection/>
    </xf>
    <xf numFmtId="0" fontId="39" fillId="0" borderId="16">
      <alignment horizontal="center" vertical="center" textRotation="90"/>
      <protection/>
    </xf>
    <xf numFmtId="0" fontId="39" fillId="0" borderId="17">
      <alignment horizontal="center" vertical="center" textRotation="90"/>
      <protection/>
    </xf>
    <xf numFmtId="0" fontId="40" fillId="0" borderId="6">
      <alignment wrapText="1"/>
      <protection/>
    </xf>
    <xf numFmtId="0" fontId="40" fillId="0" borderId="17">
      <alignment wrapText="1"/>
      <protection/>
    </xf>
    <xf numFmtId="0" fontId="40" fillId="0" borderId="14">
      <alignment wrapText="1"/>
      <protection/>
    </xf>
    <xf numFmtId="0" fontId="38" fillId="0" borderId="17">
      <alignment horizontal="center" vertical="top" wrapText="1"/>
      <protection/>
    </xf>
    <xf numFmtId="0" fontId="39" fillId="0" borderId="18">
      <alignment/>
      <protection/>
    </xf>
    <xf numFmtId="49" fontId="41" fillId="0" borderId="19">
      <alignment horizontal="left" vertical="center" wrapText="1"/>
      <protection/>
    </xf>
    <xf numFmtId="49" fontId="38" fillId="0" borderId="4">
      <alignment horizontal="left" vertical="center" wrapText="1" indent="2"/>
      <protection/>
    </xf>
    <xf numFmtId="49" fontId="38" fillId="0" borderId="3">
      <alignment horizontal="left" vertical="center" wrapText="1" indent="3"/>
      <protection/>
    </xf>
    <xf numFmtId="49" fontId="38" fillId="0" borderId="19">
      <alignment horizontal="left" vertical="center" wrapText="1" indent="3"/>
      <protection/>
    </xf>
    <xf numFmtId="49" fontId="38" fillId="0" borderId="20">
      <alignment horizontal="left" vertical="center" wrapText="1" indent="3"/>
      <protection/>
    </xf>
    <xf numFmtId="0" fontId="41" fillId="0" borderId="18">
      <alignment horizontal="left" vertical="center" wrapText="1"/>
      <protection/>
    </xf>
    <xf numFmtId="49" fontId="38" fillId="0" borderId="14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6">
      <alignment horizontal="left" vertical="center" wrapText="1" indent="3"/>
      <protection/>
    </xf>
    <xf numFmtId="49" fontId="41" fillId="0" borderId="18">
      <alignment horizontal="left" vertical="center" wrapText="1"/>
      <protection/>
    </xf>
    <xf numFmtId="0" fontId="38" fillId="0" borderId="19">
      <alignment horizontal="left" vertical="center" wrapText="1"/>
      <protection/>
    </xf>
    <xf numFmtId="0" fontId="38" fillId="0" borderId="20">
      <alignment horizontal="left" vertical="center" wrapText="1"/>
      <protection/>
    </xf>
    <xf numFmtId="49" fontId="41" fillId="0" borderId="21">
      <alignment horizontal="left" vertical="center" wrapText="1"/>
      <protection/>
    </xf>
    <xf numFmtId="49" fontId="38" fillId="0" borderId="22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9" fillId="0" borderId="24">
      <alignment horizontal="center"/>
      <protection/>
    </xf>
    <xf numFmtId="49" fontId="39" fillId="0" borderId="25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49" fontId="38" fillId="0" borderId="12">
      <alignment horizontal="center" vertical="center" wrapText="1"/>
      <protection/>
    </xf>
    <xf numFmtId="49" fontId="38" fillId="0" borderId="25">
      <alignment horizontal="center" vertical="center" wrapText="1"/>
      <protection/>
    </xf>
    <xf numFmtId="49" fontId="38" fillId="0" borderId="14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6">
      <alignment horizontal="center" vertical="center" wrapText="1"/>
      <protection/>
    </xf>
    <xf numFmtId="49" fontId="39" fillId="0" borderId="24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0" fontId="37" fillId="0" borderId="28">
      <alignment/>
      <protection/>
    </xf>
    <xf numFmtId="0" fontId="38" fillId="0" borderId="24">
      <alignment horizontal="center" vertical="center"/>
      <protection/>
    </xf>
    <xf numFmtId="0" fontId="38" fillId="0" borderId="26">
      <alignment horizontal="center" vertical="center"/>
      <protection/>
    </xf>
    <xf numFmtId="0" fontId="38" fillId="0" borderId="12">
      <alignment horizontal="center" vertical="center"/>
      <protection/>
    </xf>
    <xf numFmtId="0" fontId="38" fillId="0" borderId="25">
      <alignment horizontal="center" vertical="center"/>
      <protection/>
    </xf>
    <xf numFmtId="49" fontId="38" fillId="0" borderId="2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17">
      <alignment horizontal="center" vertical="center"/>
      <protection/>
    </xf>
    <xf numFmtId="49" fontId="38" fillId="0" borderId="6">
      <alignment horizontal="center"/>
      <protection/>
    </xf>
    <xf numFmtId="0" fontId="38" fillId="0" borderId="14">
      <alignment horizontal="center"/>
      <protection/>
    </xf>
    <xf numFmtId="0" fontId="38" fillId="0" borderId="0">
      <alignment horizontal="center"/>
      <protection/>
    </xf>
    <xf numFmtId="49" fontId="38" fillId="0" borderId="6">
      <alignment/>
      <protection/>
    </xf>
    <xf numFmtId="0" fontId="38" fillId="0" borderId="17">
      <alignment horizontal="center" vertical="top"/>
      <protection/>
    </xf>
    <xf numFmtId="49" fontId="38" fillId="0" borderId="17">
      <alignment horizontal="center" vertical="top" wrapText="1"/>
      <protection/>
    </xf>
    <xf numFmtId="0" fontId="38" fillId="0" borderId="29">
      <alignment/>
      <protection/>
    </xf>
    <xf numFmtId="4" fontId="38" fillId="0" borderId="14">
      <alignment horizontal="right"/>
      <protection/>
    </xf>
    <xf numFmtId="4" fontId="38" fillId="0" borderId="0">
      <alignment horizontal="right" shrinkToFit="1"/>
      <protection/>
    </xf>
    <xf numFmtId="4" fontId="38" fillId="0" borderId="6">
      <alignment horizontal="right"/>
      <protection/>
    </xf>
    <xf numFmtId="4" fontId="38" fillId="0" borderId="30">
      <alignment horizontal="right"/>
      <protection/>
    </xf>
    <xf numFmtId="0" fontId="38" fillId="0" borderId="14">
      <alignment/>
      <protection/>
    </xf>
    <xf numFmtId="0" fontId="38" fillId="0" borderId="17">
      <alignment horizontal="center" vertical="top" wrapText="1"/>
      <protection/>
    </xf>
    <xf numFmtId="0" fontId="38" fillId="0" borderId="6">
      <alignment horizontal="center"/>
      <protection/>
    </xf>
    <xf numFmtId="49" fontId="38" fillId="0" borderId="14">
      <alignment horizontal="center"/>
      <protection/>
    </xf>
    <xf numFmtId="49" fontId="38" fillId="0" borderId="0">
      <alignment horizontal="left"/>
      <protection/>
    </xf>
    <xf numFmtId="4" fontId="38" fillId="0" borderId="29">
      <alignment horizontal="right"/>
      <protection/>
    </xf>
    <xf numFmtId="0" fontId="38" fillId="0" borderId="17">
      <alignment horizontal="center" vertical="top"/>
      <protection/>
    </xf>
    <xf numFmtId="4" fontId="38" fillId="0" borderId="31">
      <alignment horizontal="right"/>
      <protection/>
    </xf>
    <xf numFmtId="0" fontId="38" fillId="0" borderId="31">
      <alignment/>
      <protection/>
    </xf>
    <xf numFmtId="4" fontId="38" fillId="0" borderId="32">
      <alignment horizontal="right"/>
      <protection/>
    </xf>
    <xf numFmtId="0" fontId="37" fillId="22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22" borderId="6">
      <alignment/>
      <protection/>
    </xf>
    <xf numFmtId="49" fontId="38" fillId="0" borderId="17">
      <alignment horizontal="center" vertical="center" wrapText="1"/>
      <protection/>
    </xf>
    <xf numFmtId="49" fontId="38" fillId="0" borderId="17">
      <alignment horizontal="center" vertical="center" wrapText="1"/>
      <protection/>
    </xf>
    <xf numFmtId="0" fontId="37" fillId="22" borderId="33">
      <alignment/>
      <protection/>
    </xf>
    <xf numFmtId="0" fontId="38" fillId="0" borderId="34">
      <alignment horizontal="left" wrapText="1"/>
      <protection/>
    </xf>
    <xf numFmtId="0" fontId="38" fillId="0" borderId="10">
      <alignment horizontal="left" wrapText="1" indent="1"/>
      <protection/>
    </xf>
    <xf numFmtId="0" fontId="38" fillId="0" borderId="18">
      <alignment horizontal="left" wrapText="1" indent="2"/>
      <protection/>
    </xf>
    <xf numFmtId="0" fontId="37" fillId="22" borderId="35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6">
      <alignment wrapText="1"/>
      <protection/>
    </xf>
    <xf numFmtId="0" fontId="38" fillId="0" borderId="33">
      <alignment wrapText="1"/>
      <protection/>
    </xf>
    <xf numFmtId="0" fontId="38" fillId="0" borderId="14">
      <alignment horizontal="left"/>
      <protection/>
    </xf>
    <xf numFmtId="0" fontId="37" fillId="22" borderId="36">
      <alignment/>
      <protection/>
    </xf>
    <xf numFmtId="49" fontId="38" fillId="0" borderId="24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5">
      <alignment horizontal="center"/>
      <protection/>
    </xf>
    <xf numFmtId="0" fontId="37" fillId="22" borderId="14">
      <alignment/>
      <protection/>
    </xf>
    <xf numFmtId="0" fontId="37" fillId="22" borderId="37">
      <alignment/>
      <protection/>
    </xf>
    <xf numFmtId="0" fontId="38" fillId="0" borderId="28">
      <alignment/>
      <protection/>
    </xf>
    <xf numFmtId="0" fontId="38" fillId="0" borderId="0">
      <alignment horizontal="left"/>
      <protection/>
    </xf>
    <xf numFmtId="49" fontId="38" fillId="0" borderId="14">
      <alignment/>
      <protection/>
    </xf>
    <xf numFmtId="49" fontId="38" fillId="0" borderId="0">
      <alignment/>
      <protection/>
    </xf>
    <xf numFmtId="49" fontId="38" fillId="0" borderId="2">
      <alignment horizontal="center"/>
      <protection/>
    </xf>
    <xf numFmtId="49" fontId="38" fillId="0" borderId="29">
      <alignment horizontal="center"/>
      <protection/>
    </xf>
    <xf numFmtId="49" fontId="38" fillId="0" borderId="17">
      <alignment horizontal="center"/>
      <protection/>
    </xf>
    <xf numFmtId="49" fontId="38" fillId="0" borderId="17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0" fontId="37" fillId="22" borderId="38">
      <alignment/>
      <protection/>
    </xf>
    <xf numFmtId="4" fontId="38" fillId="0" borderId="17">
      <alignment horizontal="right"/>
      <protection/>
    </xf>
    <xf numFmtId="0" fontId="38" fillId="21" borderId="28">
      <alignment/>
      <protection/>
    </xf>
    <xf numFmtId="0" fontId="44" fillId="0" borderId="0">
      <alignment horizontal="center" wrapText="1"/>
      <protection/>
    </xf>
    <xf numFmtId="0" fontId="46" fillId="0" borderId="16">
      <alignment/>
      <protection/>
    </xf>
    <xf numFmtId="49" fontId="47" fillId="0" borderId="39">
      <alignment horizontal="right"/>
      <protection/>
    </xf>
    <xf numFmtId="0" fontId="38" fillId="0" borderId="39">
      <alignment horizontal="right"/>
      <protection/>
    </xf>
    <xf numFmtId="0" fontId="46" fillId="0" borderId="6">
      <alignment/>
      <protection/>
    </xf>
    <xf numFmtId="0" fontId="38" fillId="0" borderId="30">
      <alignment horizontal="center"/>
      <protection/>
    </xf>
    <xf numFmtId="49" fontId="37" fillId="0" borderId="40">
      <alignment horizontal="center"/>
      <protection/>
    </xf>
    <xf numFmtId="168" fontId="38" fillId="0" borderId="41">
      <alignment horizontal="center"/>
      <protection/>
    </xf>
    <xf numFmtId="0" fontId="38" fillId="0" borderId="42">
      <alignment horizontal="center"/>
      <protection/>
    </xf>
    <xf numFmtId="49" fontId="38" fillId="0" borderId="43">
      <alignment horizontal="center"/>
      <protection/>
    </xf>
    <xf numFmtId="49" fontId="38" fillId="0" borderId="41">
      <alignment horizontal="center"/>
      <protection/>
    </xf>
    <xf numFmtId="0" fontId="38" fillId="0" borderId="41">
      <alignment horizontal="center"/>
      <protection/>
    </xf>
    <xf numFmtId="49" fontId="38" fillId="0" borderId="44">
      <alignment horizontal="center"/>
      <protection/>
    </xf>
    <xf numFmtId="0" fontId="43" fillId="0" borderId="28">
      <alignment/>
      <protection/>
    </xf>
    <xf numFmtId="0" fontId="46" fillId="0" borderId="0">
      <alignment/>
      <protection/>
    </xf>
    <xf numFmtId="0" fontId="37" fillId="0" borderId="45">
      <alignment/>
      <protection/>
    </xf>
    <xf numFmtId="0" fontId="37" fillId="0" borderId="46">
      <alignment/>
      <protection/>
    </xf>
    <xf numFmtId="0" fontId="38" fillId="0" borderId="5">
      <alignment horizontal="left" wrapText="1"/>
      <protection/>
    </xf>
    <xf numFmtId="49" fontId="38" fillId="0" borderId="31">
      <alignment horizontal="center"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0" fontId="38" fillId="0" borderId="0">
      <alignment horizontal="left" wrapText="1"/>
      <protection/>
    </xf>
    <xf numFmtId="0" fontId="38" fillId="0" borderId="6">
      <alignment horizontal="left"/>
      <protection/>
    </xf>
    <xf numFmtId="0" fontId="38" fillId="0" borderId="11">
      <alignment horizontal="left" wrapText="1"/>
      <protection/>
    </xf>
    <xf numFmtId="0" fontId="38" fillId="0" borderId="33">
      <alignment/>
      <protection/>
    </xf>
    <xf numFmtId="0" fontId="39" fillId="0" borderId="47">
      <alignment horizontal="left" wrapText="1"/>
      <protection/>
    </xf>
    <xf numFmtId="0" fontId="38" fillId="0" borderId="8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5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2" borderId="28">
      <alignment/>
      <protection/>
    </xf>
    <xf numFmtId="49" fontId="38" fillId="0" borderId="12">
      <alignment horizontal="center"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50">
      <alignment horizontal="center" wrapText="1"/>
      <protection/>
    </xf>
    <xf numFmtId="49" fontId="38" fillId="0" borderId="1">
      <alignment horizontal="center"/>
      <protection/>
    </xf>
    <xf numFmtId="49" fontId="38" fillId="0" borderId="6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8" fillId="29" borderId="51" applyNumberFormat="0" applyAlignment="0" applyProtection="0"/>
    <xf numFmtId="0" fontId="49" fillId="30" borderId="52" applyNumberFormat="0" applyAlignment="0" applyProtection="0"/>
    <xf numFmtId="0" fontId="50" fillId="30" borderId="5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3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5" fillId="31" borderId="57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9" fillId="0" borderId="0">
      <alignment/>
      <protection/>
    </xf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4" borderId="58" applyNumberFormat="0" applyFont="0" applyAlignment="0" applyProtection="0"/>
    <xf numFmtId="9" fontId="1" fillId="0" borderId="0" applyFont="0" applyFill="0" applyBorder="0" applyAlignment="0" applyProtection="0"/>
    <xf numFmtId="0" fontId="60" fillId="0" borderId="5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22">
    <xf numFmtId="0" fontId="0" fillId="2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49" fontId="3" fillId="2" borderId="60" xfId="0" applyNumberFormat="1" applyFont="1" applyFill="1" applyBorder="1" applyAlignment="1">
      <alignment horizontal="center"/>
    </xf>
    <xf numFmtId="4" fontId="3" fillId="2" borderId="60" xfId="0" applyNumberFormat="1" applyFont="1" applyFill="1" applyBorder="1" applyAlignment="1">
      <alignment horizontal="right"/>
    </xf>
    <xf numFmtId="0" fontId="3" fillId="2" borderId="60" xfId="0" applyFont="1" applyFill="1" applyBorder="1" applyAlignment="1">
      <alignment horizontal="left" wrapText="1"/>
    </xf>
    <xf numFmtId="4" fontId="5" fillId="2" borderId="60" xfId="0" applyNumberFormat="1" applyFont="1" applyFill="1" applyBorder="1" applyAlignment="1">
      <alignment horizontal="right"/>
    </xf>
    <xf numFmtId="169" fontId="3" fillId="2" borderId="60" xfId="0" applyNumberFormat="1" applyFont="1" applyFill="1" applyBorder="1" applyAlignment="1">
      <alignment horizontal="right"/>
    </xf>
    <xf numFmtId="169" fontId="5" fillId="2" borderId="60" xfId="0" applyNumberFormat="1" applyFont="1" applyFill="1" applyBorder="1" applyAlignment="1">
      <alignment horizontal="right"/>
    </xf>
    <xf numFmtId="0" fontId="5" fillId="2" borderId="60" xfId="0" applyFont="1" applyFill="1" applyBorder="1" applyAlignment="1">
      <alignment horizontal="left" wrapText="1"/>
    </xf>
    <xf numFmtId="49" fontId="5" fillId="2" borderId="6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2" borderId="61" xfId="0" applyFont="1" applyBorder="1" applyAlignment="1">
      <alignment horizontal="right" vertical="center"/>
    </xf>
    <xf numFmtId="49" fontId="3" fillId="2" borderId="60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49" fontId="3" fillId="0" borderId="60" xfId="0" applyNumberFormat="1" applyFont="1" applyFill="1" applyBorder="1" applyAlignment="1">
      <alignment horizontal="center" vertical="center" wrapText="1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09 2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21" xfId="138"/>
    <cellStyle name="xl22" xfId="139"/>
    <cellStyle name="xl23" xfId="140"/>
    <cellStyle name="xl24" xfId="141"/>
    <cellStyle name="xl25" xfId="142"/>
    <cellStyle name="xl26" xfId="143"/>
    <cellStyle name="xl27" xfId="144"/>
    <cellStyle name="xl28" xfId="145"/>
    <cellStyle name="xl29" xfId="146"/>
    <cellStyle name="xl30" xfId="147"/>
    <cellStyle name="xl31" xfId="148"/>
    <cellStyle name="xl32" xfId="149"/>
    <cellStyle name="xl33" xfId="150"/>
    <cellStyle name="xl34" xfId="151"/>
    <cellStyle name="xl35" xfId="152"/>
    <cellStyle name="xl36" xfId="153"/>
    <cellStyle name="xl37" xfId="154"/>
    <cellStyle name="xl38" xfId="155"/>
    <cellStyle name="xl39" xfId="156"/>
    <cellStyle name="xl40" xfId="157"/>
    <cellStyle name="xl41" xfId="158"/>
    <cellStyle name="xl42" xfId="159"/>
    <cellStyle name="xl43" xfId="160"/>
    <cellStyle name="xl44" xfId="161"/>
    <cellStyle name="xl45" xfId="162"/>
    <cellStyle name="xl46" xfId="163"/>
    <cellStyle name="xl47" xfId="164"/>
    <cellStyle name="xl48" xfId="165"/>
    <cellStyle name="xl49" xfId="166"/>
    <cellStyle name="xl50" xfId="167"/>
    <cellStyle name="xl51" xfId="168"/>
    <cellStyle name="xl52" xfId="169"/>
    <cellStyle name="xl53" xfId="170"/>
    <cellStyle name="xl54" xfId="171"/>
    <cellStyle name="xl55" xfId="172"/>
    <cellStyle name="xl56" xfId="173"/>
    <cellStyle name="xl57" xfId="174"/>
    <cellStyle name="xl58" xfId="175"/>
    <cellStyle name="xl59" xfId="176"/>
    <cellStyle name="xl60" xfId="177"/>
    <cellStyle name="xl61" xfId="178"/>
    <cellStyle name="xl62" xfId="179"/>
    <cellStyle name="xl63" xfId="180"/>
    <cellStyle name="xl64" xfId="181"/>
    <cellStyle name="xl65" xfId="182"/>
    <cellStyle name="xl66" xfId="183"/>
    <cellStyle name="xl67" xfId="184"/>
    <cellStyle name="xl68" xfId="185"/>
    <cellStyle name="xl69" xfId="186"/>
    <cellStyle name="xl70" xfId="187"/>
    <cellStyle name="xl71" xfId="188"/>
    <cellStyle name="xl72" xfId="189"/>
    <cellStyle name="xl73" xfId="190"/>
    <cellStyle name="xl74" xfId="191"/>
    <cellStyle name="xl75" xfId="192"/>
    <cellStyle name="xl76" xfId="193"/>
    <cellStyle name="xl77" xfId="194"/>
    <cellStyle name="xl78" xfId="195"/>
    <cellStyle name="xl79" xfId="196"/>
    <cellStyle name="xl80" xfId="197"/>
    <cellStyle name="xl81" xfId="198"/>
    <cellStyle name="xl82" xfId="199"/>
    <cellStyle name="xl83" xfId="200"/>
    <cellStyle name="xl84" xfId="201"/>
    <cellStyle name="xl85" xfId="202"/>
    <cellStyle name="xl86" xfId="203"/>
    <cellStyle name="xl87" xfId="204"/>
    <cellStyle name="xl88" xfId="205"/>
    <cellStyle name="xl89" xfId="206"/>
    <cellStyle name="xl90" xfId="207"/>
    <cellStyle name="xl91" xfId="208"/>
    <cellStyle name="xl92" xfId="209"/>
    <cellStyle name="xl93" xfId="210"/>
    <cellStyle name="xl94" xfId="211"/>
    <cellStyle name="xl95" xfId="212"/>
    <cellStyle name="xl96" xfId="213"/>
    <cellStyle name="xl97" xfId="214"/>
    <cellStyle name="xl98" xfId="215"/>
    <cellStyle name="xl99" xfId="216"/>
    <cellStyle name="Акцент1" xfId="217"/>
    <cellStyle name="Акцент2" xfId="218"/>
    <cellStyle name="Акцент3" xfId="219"/>
    <cellStyle name="Акцент4" xfId="220"/>
    <cellStyle name="Акцент5" xfId="221"/>
    <cellStyle name="Акцент6" xfId="222"/>
    <cellStyle name="Ввод " xfId="223"/>
    <cellStyle name="Вывод" xfId="224"/>
    <cellStyle name="Вычисление" xfId="225"/>
    <cellStyle name="Currency" xfId="226"/>
    <cellStyle name="Currency [0]" xfId="227"/>
    <cellStyle name="Заголовок 1" xfId="228"/>
    <cellStyle name="Заголовок 2" xfId="229"/>
    <cellStyle name="Заголовок 3" xfId="230"/>
    <cellStyle name="Заголовок 4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87" zoomScaleSheetLayoutView="87" zoomScalePageLayoutView="0" workbookViewId="0" topLeftCell="A1">
      <selection activeCell="G23" sqref="G23"/>
    </sheetView>
  </sheetViews>
  <sheetFormatPr defaultColWidth="9.140625" defaultRowHeight="12.75"/>
  <cols>
    <col min="1" max="1" width="66.28125" style="0" customWidth="1"/>
    <col min="2" max="2" width="7.00390625" style="0" customWidth="1"/>
    <col min="3" max="4" width="19.140625" style="0" customWidth="1"/>
    <col min="5" max="5" width="19.28125" style="0" customWidth="1"/>
    <col min="6" max="6" width="13.7109375" style="0" customWidth="1"/>
    <col min="7" max="7" width="12.421875" style="0" customWidth="1"/>
  </cols>
  <sheetData>
    <row r="1" spans="1:5" ht="6.75" customHeight="1">
      <c r="A1" s="3"/>
      <c r="B1" s="2"/>
      <c r="C1" s="2"/>
      <c r="D1" s="2"/>
      <c r="E1" s="2"/>
    </row>
    <row r="2" spans="1:7" ht="43.5" customHeight="1">
      <c r="A2" s="16" t="s">
        <v>156</v>
      </c>
      <c r="B2" s="16"/>
      <c r="C2" s="16"/>
      <c r="D2" s="16"/>
      <c r="E2" s="16"/>
      <c r="F2" s="16"/>
      <c r="G2" s="16"/>
    </row>
    <row r="3" spans="1:7" ht="15.75">
      <c r="A3" s="4"/>
      <c r="B3" s="4"/>
      <c r="C3" s="4"/>
      <c r="D3" s="5"/>
      <c r="E3" s="5"/>
      <c r="F3" s="17" t="s">
        <v>3</v>
      </c>
      <c r="G3" s="17"/>
    </row>
    <row r="4" spans="1:7" ht="12.75" customHeight="1">
      <c r="A4" s="18" t="s">
        <v>1</v>
      </c>
      <c r="B4" s="18" t="s">
        <v>2</v>
      </c>
      <c r="C4" s="18" t="s">
        <v>159</v>
      </c>
      <c r="D4" s="21" t="s">
        <v>157</v>
      </c>
      <c r="E4" s="18" t="s">
        <v>160</v>
      </c>
      <c r="F4" s="21" t="s">
        <v>155</v>
      </c>
      <c r="G4" s="21" t="s">
        <v>158</v>
      </c>
    </row>
    <row r="5" spans="1:7" ht="54" customHeight="1">
      <c r="A5" s="18"/>
      <c r="B5" s="18"/>
      <c r="C5" s="18"/>
      <c r="D5" s="21"/>
      <c r="E5" s="18"/>
      <c r="F5" s="21"/>
      <c r="G5" s="21"/>
    </row>
    <row r="6" spans="1:7" ht="29.25" customHeight="1">
      <c r="A6" s="18"/>
      <c r="B6" s="18"/>
      <c r="C6" s="18"/>
      <c r="D6" s="21"/>
      <c r="E6" s="18"/>
      <c r="F6" s="21"/>
      <c r="G6" s="21"/>
    </row>
    <row r="7" spans="1:7" ht="15.75">
      <c r="A7" s="14" t="s">
        <v>4</v>
      </c>
      <c r="B7" s="15" t="s">
        <v>80</v>
      </c>
      <c r="C7" s="11">
        <f>SUM(C8:C15)</f>
        <v>1423706626.91</v>
      </c>
      <c r="D7" s="11">
        <f>SUM(D8:D15)</f>
        <v>2979765541.96</v>
      </c>
      <c r="E7" s="11">
        <f>SUM(E8:E15)</f>
        <v>1393456560.87</v>
      </c>
      <c r="F7" s="13">
        <f>E7/D7*100</f>
        <v>46.76396653521358</v>
      </c>
      <c r="G7" s="13">
        <f>E7/C7*100</f>
        <v>97.87525986967871</v>
      </c>
    </row>
    <row r="8" spans="1:7" ht="31.5">
      <c r="A8" s="10" t="s">
        <v>5</v>
      </c>
      <c r="B8" s="8" t="s">
        <v>81</v>
      </c>
      <c r="C8" s="9">
        <v>49000812.56</v>
      </c>
      <c r="D8" s="9">
        <v>96795252.25</v>
      </c>
      <c r="E8" s="9">
        <v>50296856.22</v>
      </c>
      <c r="F8" s="12">
        <f aca="true" t="shared" si="0" ref="F8:F71">E8/D8*100</f>
        <v>51.962110796606765</v>
      </c>
      <c r="G8" s="12">
        <f aca="true" t="shared" si="1" ref="G8:G71">E8/C8*100</f>
        <v>102.64494320050923</v>
      </c>
    </row>
    <row r="9" spans="1:7" ht="47.25">
      <c r="A9" s="10" t="s">
        <v>6</v>
      </c>
      <c r="B9" s="8" t="s">
        <v>82</v>
      </c>
      <c r="C9" s="9">
        <v>93979030.87</v>
      </c>
      <c r="D9" s="9">
        <v>210582870.6</v>
      </c>
      <c r="E9" s="9">
        <v>111772174.77</v>
      </c>
      <c r="F9" s="12">
        <f t="shared" si="0"/>
        <v>53.07752451637441</v>
      </c>
      <c r="G9" s="12">
        <f t="shared" si="1"/>
        <v>118.93310000675899</v>
      </c>
    </row>
    <row r="10" spans="1:7" ht="47.25">
      <c r="A10" s="10" t="s">
        <v>7</v>
      </c>
      <c r="B10" s="8" t="s">
        <v>83</v>
      </c>
      <c r="C10" s="9">
        <v>637516927.28</v>
      </c>
      <c r="D10" s="9">
        <v>1144124892.32</v>
      </c>
      <c r="E10" s="9">
        <v>596405578.65</v>
      </c>
      <c r="F10" s="12">
        <f t="shared" si="0"/>
        <v>52.12766391618647</v>
      </c>
      <c r="G10" s="12">
        <f t="shared" si="1"/>
        <v>93.55133222808628</v>
      </c>
    </row>
    <row r="11" spans="1:7" ht="15.75">
      <c r="A11" s="10" t="s">
        <v>8</v>
      </c>
      <c r="B11" s="8" t="s">
        <v>84</v>
      </c>
      <c r="C11" s="9">
        <v>69029776.25</v>
      </c>
      <c r="D11" s="9">
        <v>146175920</v>
      </c>
      <c r="E11" s="9">
        <v>75138455.82</v>
      </c>
      <c r="F11" s="12">
        <f t="shared" si="0"/>
        <v>51.40275896330942</v>
      </c>
      <c r="G11" s="12">
        <f t="shared" si="1"/>
        <v>108.8493399542201</v>
      </c>
    </row>
    <row r="12" spans="1:7" ht="32.25" customHeight="1">
      <c r="A12" s="10" t="s">
        <v>9</v>
      </c>
      <c r="B12" s="8" t="s">
        <v>85</v>
      </c>
      <c r="C12" s="9">
        <v>166627106.44</v>
      </c>
      <c r="D12" s="9">
        <v>329365058.81</v>
      </c>
      <c r="E12" s="9">
        <v>165100371.87</v>
      </c>
      <c r="F12" s="12">
        <f t="shared" si="0"/>
        <v>50.126863021387166</v>
      </c>
      <c r="G12" s="12">
        <f t="shared" si="1"/>
        <v>99.08374177370129</v>
      </c>
    </row>
    <row r="13" spans="1:7" ht="15.75">
      <c r="A13" s="10" t="s">
        <v>10</v>
      </c>
      <c r="B13" s="8" t="s">
        <v>86</v>
      </c>
      <c r="C13" s="9">
        <v>80212719.58</v>
      </c>
      <c r="D13" s="9">
        <v>22099037.2</v>
      </c>
      <c r="E13" s="9">
        <v>10910109.25</v>
      </c>
      <c r="F13" s="12">
        <f t="shared" si="0"/>
        <v>49.369160978651145</v>
      </c>
      <c r="G13" s="12">
        <f t="shared" si="1"/>
        <v>13.601470324315365</v>
      </c>
    </row>
    <row r="14" spans="1:7" ht="15.75">
      <c r="A14" s="10" t="s">
        <v>11</v>
      </c>
      <c r="B14" s="8" t="s">
        <v>87</v>
      </c>
      <c r="C14" s="9">
        <v>25332</v>
      </c>
      <c r="D14" s="9">
        <v>52579272.32</v>
      </c>
      <c r="E14" s="9">
        <v>202634.28</v>
      </c>
      <c r="F14" s="12">
        <f t="shared" si="0"/>
        <v>0.38538814072351163</v>
      </c>
      <c r="G14" s="12">
        <f t="shared" si="1"/>
        <v>799.9142586451918</v>
      </c>
    </row>
    <row r="15" spans="1:7" ht="15.75">
      <c r="A15" s="10" t="s">
        <v>12</v>
      </c>
      <c r="B15" s="8" t="s">
        <v>88</v>
      </c>
      <c r="C15" s="9">
        <v>327314921.93</v>
      </c>
      <c r="D15" s="9">
        <v>978043238.46</v>
      </c>
      <c r="E15" s="9">
        <v>383630380.01</v>
      </c>
      <c r="F15" s="12">
        <f t="shared" si="0"/>
        <v>39.224276077410835</v>
      </c>
      <c r="G15" s="12">
        <f t="shared" si="1"/>
        <v>117.20528283523954</v>
      </c>
    </row>
    <row r="16" spans="1:7" ht="15.75">
      <c r="A16" s="14" t="s">
        <v>13</v>
      </c>
      <c r="B16" s="15" t="s">
        <v>89</v>
      </c>
      <c r="C16" s="11">
        <f>C17+C18</f>
        <v>27010422.98</v>
      </c>
      <c r="D16" s="11">
        <f>D17+D18</f>
        <v>81120707.25</v>
      </c>
      <c r="E16" s="11">
        <f>E17+E18</f>
        <v>37113429.35</v>
      </c>
      <c r="F16" s="13">
        <f t="shared" si="0"/>
        <v>45.750870040645516</v>
      </c>
      <c r="G16" s="13">
        <f t="shared" si="1"/>
        <v>137.40410276981157</v>
      </c>
    </row>
    <row r="17" spans="1:7" ht="15.75">
      <c r="A17" s="10" t="s">
        <v>14</v>
      </c>
      <c r="B17" s="8" t="s">
        <v>90</v>
      </c>
      <c r="C17" s="9">
        <v>8387741.22</v>
      </c>
      <c r="D17" s="9">
        <v>21980200</v>
      </c>
      <c r="E17" s="9">
        <v>8938734.17</v>
      </c>
      <c r="F17" s="12">
        <f t="shared" si="0"/>
        <v>40.66721035295402</v>
      </c>
      <c r="G17" s="12">
        <f t="shared" si="1"/>
        <v>106.56902657757483</v>
      </c>
    </row>
    <row r="18" spans="1:7" ht="15.75">
      <c r="A18" s="10" t="s">
        <v>15</v>
      </c>
      <c r="B18" s="8" t="s">
        <v>91</v>
      </c>
      <c r="C18" s="9">
        <v>18622681.76</v>
      </c>
      <c r="D18" s="9">
        <v>59140507.25</v>
      </c>
      <c r="E18" s="9">
        <v>28174695.18</v>
      </c>
      <c r="F18" s="12">
        <f t="shared" si="0"/>
        <v>47.640266359061364</v>
      </c>
      <c r="G18" s="12">
        <f t="shared" si="1"/>
        <v>151.29236241644284</v>
      </c>
    </row>
    <row r="19" spans="1:7" ht="31.5">
      <c r="A19" s="14" t="s">
        <v>16</v>
      </c>
      <c r="B19" s="15" t="s">
        <v>92</v>
      </c>
      <c r="C19" s="11">
        <f>C20+C21+C23</f>
        <v>209836014.98</v>
      </c>
      <c r="D19" s="11">
        <f>D20+D21+D22+D23</f>
        <v>464911486.16</v>
      </c>
      <c r="E19" s="11">
        <f>E20+E21+E23</f>
        <v>233008582.32</v>
      </c>
      <c r="F19" s="13">
        <f t="shared" si="0"/>
        <v>50.11891279446895</v>
      </c>
      <c r="G19" s="13">
        <f t="shared" si="1"/>
        <v>111.04317928560006</v>
      </c>
    </row>
    <row r="20" spans="1:7" ht="47.25">
      <c r="A20" s="10" t="s">
        <v>17</v>
      </c>
      <c r="B20" s="8" t="s">
        <v>93</v>
      </c>
      <c r="C20" s="9">
        <v>66247937.94</v>
      </c>
      <c r="D20" s="9">
        <v>115788655.3</v>
      </c>
      <c r="E20" s="9">
        <v>57001378.1</v>
      </c>
      <c r="F20" s="12">
        <f t="shared" si="0"/>
        <v>49.22881084706751</v>
      </c>
      <c r="G20" s="12">
        <f t="shared" si="1"/>
        <v>86.04249410996837</v>
      </c>
    </row>
    <row r="21" spans="1:7" ht="15.75">
      <c r="A21" s="10" t="s">
        <v>18</v>
      </c>
      <c r="B21" s="8" t="s">
        <v>94</v>
      </c>
      <c r="C21" s="9">
        <v>143048129.73</v>
      </c>
      <c r="D21" s="9">
        <v>291111686.86</v>
      </c>
      <c r="E21" s="9">
        <v>155649439.7</v>
      </c>
      <c r="F21" s="12">
        <f t="shared" si="0"/>
        <v>53.46725903685693</v>
      </c>
      <c r="G21" s="12">
        <f t="shared" si="1"/>
        <v>108.80913996833421</v>
      </c>
    </row>
    <row r="22" spans="1:7" ht="15.75">
      <c r="A22" s="10" t="s">
        <v>19</v>
      </c>
      <c r="B22" s="8" t="s">
        <v>95</v>
      </c>
      <c r="C22" s="9">
        <v>0</v>
      </c>
      <c r="D22" s="9">
        <v>4586000</v>
      </c>
      <c r="E22" s="9">
        <v>0</v>
      </c>
      <c r="F22" s="12"/>
      <c r="G22" s="12"/>
    </row>
    <row r="23" spans="1:7" ht="31.5">
      <c r="A23" s="10" t="s">
        <v>20</v>
      </c>
      <c r="B23" s="8" t="s">
        <v>96</v>
      </c>
      <c r="C23" s="9">
        <v>539947.31</v>
      </c>
      <c r="D23" s="9">
        <v>53425144</v>
      </c>
      <c r="E23" s="9">
        <v>20357764.52</v>
      </c>
      <c r="F23" s="12">
        <f t="shared" si="0"/>
        <v>38.10521225735957</v>
      </c>
      <c r="G23" s="12">
        <f t="shared" si="1"/>
        <v>3770.3242784930253</v>
      </c>
    </row>
    <row r="24" spans="1:7" ht="15.75">
      <c r="A24" s="14" t="s">
        <v>21</v>
      </c>
      <c r="B24" s="15" t="s">
        <v>97</v>
      </c>
      <c r="C24" s="11">
        <f>SUM(C25:C33)</f>
        <v>5744296001.559999</v>
      </c>
      <c r="D24" s="11">
        <f>SUM(D25:D33)</f>
        <v>15615234188.53</v>
      </c>
      <c r="E24" s="11">
        <f>SUM(E25:E33)</f>
        <v>9305558229.670002</v>
      </c>
      <c r="F24" s="13">
        <f t="shared" si="0"/>
        <v>59.592818892881525</v>
      </c>
      <c r="G24" s="13">
        <f t="shared" si="1"/>
        <v>161.99649577847063</v>
      </c>
    </row>
    <row r="25" spans="1:7" ht="15.75">
      <c r="A25" s="10" t="s">
        <v>22</v>
      </c>
      <c r="B25" s="8" t="s">
        <v>98</v>
      </c>
      <c r="C25" s="9">
        <v>83537345.39</v>
      </c>
      <c r="D25" s="9">
        <v>203349099</v>
      </c>
      <c r="E25" s="9">
        <v>97398840.81</v>
      </c>
      <c r="F25" s="12">
        <f t="shared" si="0"/>
        <v>47.89735547832449</v>
      </c>
      <c r="G25" s="12">
        <f t="shared" si="1"/>
        <v>116.59317201819933</v>
      </c>
    </row>
    <row r="26" spans="1:7" ht="15.75">
      <c r="A26" s="10" t="s">
        <v>23</v>
      </c>
      <c r="B26" s="8" t="s">
        <v>99</v>
      </c>
      <c r="C26" s="9">
        <v>60000</v>
      </c>
      <c r="D26" s="9">
        <v>170000</v>
      </c>
      <c r="E26" s="9">
        <v>95000</v>
      </c>
      <c r="F26" s="12">
        <f t="shared" si="0"/>
        <v>55.88235294117647</v>
      </c>
      <c r="G26" s="12">
        <f t="shared" si="1"/>
        <v>158.33333333333331</v>
      </c>
    </row>
    <row r="27" spans="1:7" ht="15.75">
      <c r="A27" s="10" t="s">
        <v>24</v>
      </c>
      <c r="B27" s="8" t="s">
        <v>100</v>
      </c>
      <c r="C27" s="9">
        <v>3816462972.65</v>
      </c>
      <c r="D27" s="9">
        <v>10065848181.64</v>
      </c>
      <c r="E27" s="9">
        <v>6689449571.58</v>
      </c>
      <c r="F27" s="12">
        <f t="shared" si="0"/>
        <v>66.45688918477317</v>
      </c>
      <c r="G27" s="12">
        <f t="shared" si="1"/>
        <v>175.27877564956728</v>
      </c>
    </row>
    <row r="28" spans="1:7" ht="15.75">
      <c r="A28" s="10" t="s">
        <v>25</v>
      </c>
      <c r="B28" s="8" t="s">
        <v>101</v>
      </c>
      <c r="C28" s="9">
        <v>2626339.38</v>
      </c>
      <c r="D28" s="9">
        <v>25630742.2</v>
      </c>
      <c r="E28" s="9">
        <v>8020021.38</v>
      </c>
      <c r="F28" s="12">
        <f t="shared" si="0"/>
        <v>31.290632621633563</v>
      </c>
      <c r="G28" s="12">
        <f t="shared" si="1"/>
        <v>305.36881261705025</v>
      </c>
    </row>
    <row r="29" spans="1:7" ht="15.75">
      <c r="A29" s="10" t="s">
        <v>26</v>
      </c>
      <c r="B29" s="8" t="s">
        <v>102</v>
      </c>
      <c r="C29" s="9">
        <v>121375812.06</v>
      </c>
      <c r="D29" s="9">
        <v>293318386</v>
      </c>
      <c r="E29" s="9">
        <v>123885298.61</v>
      </c>
      <c r="F29" s="12">
        <f t="shared" si="0"/>
        <v>42.2357767269318</v>
      </c>
      <c r="G29" s="12">
        <f t="shared" si="1"/>
        <v>102.0675343030945</v>
      </c>
    </row>
    <row r="30" spans="1:7" ht="15.75">
      <c r="A30" s="10" t="s">
        <v>27</v>
      </c>
      <c r="B30" s="8" t="s">
        <v>103</v>
      </c>
      <c r="C30" s="9">
        <v>225881170.68</v>
      </c>
      <c r="D30" s="9">
        <v>713351772.4</v>
      </c>
      <c r="E30" s="9">
        <v>321964954.89</v>
      </c>
      <c r="F30" s="12">
        <f t="shared" si="0"/>
        <v>45.13410737128772</v>
      </c>
      <c r="G30" s="12">
        <f t="shared" si="1"/>
        <v>142.5373146069441</v>
      </c>
    </row>
    <row r="31" spans="1:7" ht="15.75">
      <c r="A31" s="10" t="s">
        <v>28</v>
      </c>
      <c r="B31" s="8" t="s">
        <v>104</v>
      </c>
      <c r="C31" s="9">
        <v>1349370103.98</v>
      </c>
      <c r="D31" s="9">
        <v>4037042762.42</v>
      </c>
      <c r="E31" s="9">
        <v>1938905657.29</v>
      </c>
      <c r="F31" s="12">
        <f t="shared" si="0"/>
        <v>48.027870186039976</v>
      </c>
      <c r="G31" s="12">
        <f t="shared" si="1"/>
        <v>143.68968539996183</v>
      </c>
    </row>
    <row r="32" spans="1:7" ht="15.75">
      <c r="A32" s="10" t="s">
        <v>29</v>
      </c>
      <c r="B32" s="8" t="s">
        <v>105</v>
      </c>
      <c r="C32" s="9">
        <v>1192100</v>
      </c>
      <c r="D32" s="9">
        <v>10200000</v>
      </c>
      <c r="E32" s="9">
        <v>1000260</v>
      </c>
      <c r="F32" s="12">
        <f t="shared" si="0"/>
        <v>9.806470588235294</v>
      </c>
      <c r="G32" s="12">
        <f t="shared" si="1"/>
        <v>83.90739031960406</v>
      </c>
    </row>
    <row r="33" spans="1:7" ht="15.75">
      <c r="A33" s="10" t="s">
        <v>30</v>
      </c>
      <c r="B33" s="8" t="s">
        <v>106</v>
      </c>
      <c r="C33" s="9">
        <v>143790157.42</v>
      </c>
      <c r="D33" s="9">
        <v>266323244.87</v>
      </c>
      <c r="E33" s="9">
        <v>124838625.11</v>
      </c>
      <c r="F33" s="12">
        <f t="shared" si="0"/>
        <v>46.87485133749302</v>
      </c>
      <c r="G33" s="12">
        <f t="shared" si="1"/>
        <v>86.8200072591589</v>
      </c>
    </row>
    <row r="34" spans="1:7" ht="15.75">
      <c r="A34" s="14" t="s">
        <v>31</v>
      </c>
      <c r="B34" s="15" t="s">
        <v>107</v>
      </c>
      <c r="C34" s="11">
        <f>SUM(C35:C38)</f>
        <v>668942541.9100001</v>
      </c>
      <c r="D34" s="11">
        <f>SUM(D35:D38)</f>
        <v>1672288835.48</v>
      </c>
      <c r="E34" s="11">
        <f>SUM(E35:E38)</f>
        <v>584238405.52</v>
      </c>
      <c r="F34" s="13">
        <f t="shared" si="0"/>
        <v>34.93645314879502</v>
      </c>
      <c r="G34" s="13">
        <f t="shared" si="1"/>
        <v>87.33760658304847</v>
      </c>
    </row>
    <row r="35" spans="1:7" ht="15.75">
      <c r="A35" s="10" t="s">
        <v>32</v>
      </c>
      <c r="B35" s="8" t="s">
        <v>108</v>
      </c>
      <c r="C35" s="9">
        <v>285476000.16</v>
      </c>
      <c r="D35" s="9">
        <v>768253502</v>
      </c>
      <c r="E35" s="9">
        <v>243839309.74</v>
      </c>
      <c r="F35" s="12">
        <f t="shared" si="0"/>
        <v>31.739433547027296</v>
      </c>
      <c r="G35" s="12">
        <f t="shared" si="1"/>
        <v>85.41499446655271</v>
      </c>
    </row>
    <row r="36" spans="1:7" ht="15.75">
      <c r="A36" s="10" t="s">
        <v>33</v>
      </c>
      <c r="B36" s="8" t="s">
        <v>109</v>
      </c>
      <c r="C36" s="9">
        <v>143515809.53</v>
      </c>
      <c r="D36" s="9">
        <v>339526963.08</v>
      </c>
      <c r="E36" s="9">
        <v>90041583.77</v>
      </c>
      <c r="F36" s="12">
        <f t="shared" si="0"/>
        <v>26.51971523945927</v>
      </c>
      <c r="G36" s="12">
        <f t="shared" si="1"/>
        <v>62.73983616500316</v>
      </c>
    </row>
    <row r="37" spans="1:7" ht="15.75">
      <c r="A37" s="10" t="s">
        <v>34</v>
      </c>
      <c r="B37" s="8" t="s">
        <v>110</v>
      </c>
      <c r="C37" s="9">
        <v>207766391.97</v>
      </c>
      <c r="D37" s="9">
        <v>497007192.4</v>
      </c>
      <c r="E37" s="9">
        <v>211287080.78</v>
      </c>
      <c r="F37" s="12">
        <f t="shared" si="0"/>
        <v>42.51187588648667</v>
      </c>
      <c r="G37" s="12">
        <f t="shared" si="1"/>
        <v>101.69454201741559</v>
      </c>
    </row>
    <row r="38" spans="1:7" ht="15.75">
      <c r="A38" s="10" t="s">
        <v>35</v>
      </c>
      <c r="B38" s="8" t="s">
        <v>111</v>
      </c>
      <c r="C38" s="9">
        <v>32184340.25</v>
      </c>
      <c r="D38" s="9">
        <v>67501178</v>
      </c>
      <c r="E38" s="9">
        <v>39070431.23</v>
      </c>
      <c r="F38" s="12">
        <f t="shared" si="0"/>
        <v>57.88111020818037</v>
      </c>
      <c r="G38" s="12">
        <f t="shared" si="1"/>
        <v>121.39578107399606</v>
      </c>
    </row>
    <row r="39" spans="1:7" ht="15.75">
      <c r="A39" s="14" t="s">
        <v>36</v>
      </c>
      <c r="B39" s="15" t="s">
        <v>112</v>
      </c>
      <c r="C39" s="11">
        <f>SUM(C40:C43)</f>
        <v>22067565.69</v>
      </c>
      <c r="D39" s="11">
        <f>SUM(D40:D43)</f>
        <v>26722151.75</v>
      </c>
      <c r="E39" s="11">
        <f>SUM(E40:E43)</f>
        <v>11127155.61</v>
      </c>
      <c r="F39" s="13">
        <f t="shared" si="0"/>
        <v>41.640193177931486</v>
      </c>
      <c r="G39" s="13">
        <f t="shared" si="1"/>
        <v>50.423122179907274</v>
      </c>
    </row>
    <row r="40" spans="1:7" ht="15.75">
      <c r="A40" s="10" t="s">
        <v>37</v>
      </c>
      <c r="B40" s="8" t="s">
        <v>113</v>
      </c>
      <c r="C40" s="9">
        <v>0</v>
      </c>
      <c r="D40" s="9">
        <v>30000</v>
      </c>
      <c r="E40" s="9">
        <v>25050.89</v>
      </c>
      <c r="F40" s="12">
        <f t="shared" si="0"/>
        <v>83.50296666666667</v>
      </c>
      <c r="G40" s="12"/>
    </row>
    <row r="41" spans="1:7" ht="15.75">
      <c r="A41" s="10" t="s">
        <v>38</v>
      </c>
      <c r="B41" s="8" t="s">
        <v>114</v>
      </c>
      <c r="C41" s="9">
        <v>0</v>
      </c>
      <c r="D41" s="9">
        <v>1571756.85</v>
      </c>
      <c r="E41" s="9">
        <v>1551756.85</v>
      </c>
      <c r="F41" s="12">
        <f t="shared" si="0"/>
        <v>98.72753855025348</v>
      </c>
      <c r="G41" s="12"/>
    </row>
    <row r="42" spans="1:7" ht="31.5">
      <c r="A42" s="10" t="s">
        <v>39</v>
      </c>
      <c r="B42" s="8" t="s">
        <v>115</v>
      </c>
      <c r="C42" s="9">
        <v>4852868.96</v>
      </c>
      <c r="D42" s="9">
        <v>12582900</v>
      </c>
      <c r="E42" s="9">
        <v>4223890.87</v>
      </c>
      <c r="F42" s="12">
        <f t="shared" si="0"/>
        <v>33.56850066359901</v>
      </c>
      <c r="G42" s="12">
        <f t="shared" si="1"/>
        <v>87.03904648601927</v>
      </c>
    </row>
    <row r="43" spans="1:7" ht="15.75">
      <c r="A43" s="10" t="s">
        <v>40</v>
      </c>
      <c r="B43" s="8" t="s">
        <v>116</v>
      </c>
      <c r="C43" s="9">
        <v>17214696.73</v>
      </c>
      <c r="D43" s="9">
        <v>12537494.9</v>
      </c>
      <c r="E43" s="9">
        <v>5326457</v>
      </c>
      <c r="F43" s="12">
        <f t="shared" si="0"/>
        <v>42.48422067154739</v>
      </c>
      <c r="G43" s="12">
        <f t="shared" si="1"/>
        <v>30.94133509025227</v>
      </c>
    </row>
    <row r="44" spans="1:7" ht="15.75">
      <c r="A44" s="14" t="s">
        <v>41</v>
      </c>
      <c r="B44" s="15" t="s">
        <v>117</v>
      </c>
      <c r="C44" s="11">
        <f>SUM(C45:C50)</f>
        <v>7572910324.009999</v>
      </c>
      <c r="D44" s="11">
        <f>SUM(D45:D50)</f>
        <v>12570054892.2</v>
      </c>
      <c r="E44" s="11">
        <f>SUM(E45:E50)</f>
        <v>7102749169.629999</v>
      </c>
      <c r="F44" s="13">
        <f t="shared" si="0"/>
        <v>56.50531545440914</v>
      </c>
      <c r="G44" s="13">
        <f t="shared" si="1"/>
        <v>93.79153939154213</v>
      </c>
    </row>
    <row r="45" spans="1:7" ht="15.75">
      <c r="A45" s="10" t="s">
        <v>42</v>
      </c>
      <c r="B45" s="8" t="s">
        <v>118</v>
      </c>
      <c r="C45" s="9">
        <v>1773129213.54</v>
      </c>
      <c r="D45" s="9">
        <v>3073197496.81</v>
      </c>
      <c r="E45" s="9">
        <v>1633398626.05</v>
      </c>
      <c r="F45" s="12">
        <f t="shared" si="0"/>
        <v>53.149809855874175</v>
      </c>
      <c r="G45" s="12">
        <f t="shared" si="1"/>
        <v>92.11954851214526</v>
      </c>
    </row>
    <row r="46" spans="1:7" ht="15.75">
      <c r="A46" s="10" t="s">
        <v>43</v>
      </c>
      <c r="B46" s="8" t="s">
        <v>119</v>
      </c>
      <c r="C46" s="9">
        <v>4390711107.98</v>
      </c>
      <c r="D46" s="9">
        <v>7114456227.77</v>
      </c>
      <c r="E46" s="9">
        <v>4115512434.19</v>
      </c>
      <c r="F46" s="12">
        <f t="shared" si="0"/>
        <v>57.84718188476356</v>
      </c>
      <c r="G46" s="12">
        <f t="shared" si="1"/>
        <v>93.73225277131458</v>
      </c>
    </row>
    <row r="47" spans="1:7" ht="15.75">
      <c r="A47" s="10" t="s">
        <v>44</v>
      </c>
      <c r="B47" s="8" t="s">
        <v>120</v>
      </c>
      <c r="C47" s="9">
        <v>758586875.54</v>
      </c>
      <c r="D47" s="9">
        <v>904557844.03</v>
      </c>
      <c r="E47" s="9">
        <v>679224311.45</v>
      </c>
      <c r="F47" s="12">
        <f t="shared" si="0"/>
        <v>75.08909639475453</v>
      </c>
      <c r="G47" s="12">
        <f t="shared" si="1"/>
        <v>89.53810477758323</v>
      </c>
    </row>
    <row r="48" spans="1:7" ht="31.5">
      <c r="A48" s="10" t="s">
        <v>45</v>
      </c>
      <c r="B48" s="8" t="s">
        <v>121</v>
      </c>
      <c r="C48" s="9">
        <v>11845139.98</v>
      </c>
      <c r="D48" s="9">
        <v>22251475.75</v>
      </c>
      <c r="E48" s="9">
        <v>11895392.2</v>
      </c>
      <c r="F48" s="12">
        <f t="shared" si="0"/>
        <v>53.45889114792757</v>
      </c>
      <c r="G48" s="12">
        <f t="shared" si="1"/>
        <v>100.42424336128444</v>
      </c>
    </row>
    <row r="49" spans="1:7" ht="15.75">
      <c r="A49" s="10" t="s">
        <v>46</v>
      </c>
      <c r="B49" s="8" t="s">
        <v>122</v>
      </c>
      <c r="C49" s="9">
        <v>96889949.68</v>
      </c>
      <c r="D49" s="9">
        <v>358650586.07</v>
      </c>
      <c r="E49" s="9">
        <v>102193365.2</v>
      </c>
      <c r="F49" s="12">
        <f t="shared" si="0"/>
        <v>28.49385144460751</v>
      </c>
      <c r="G49" s="12">
        <f t="shared" si="1"/>
        <v>105.47364875047998</v>
      </c>
    </row>
    <row r="50" spans="1:7" ht="15.75">
      <c r="A50" s="10" t="s">
        <v>47</v>
      </c>
      <c r="B50" s="8" t="s">
        <v>123</v>
      </c>
      <c r="C50" s="9">
        <v>541748037.29</v>
      </c>
      <c r="D50" s="9">
        <v>1096941261.77</v>
      </c>
      <c r="E50" s="9">
        <v>560525040.54</v>
      </c>
      <c r="F50" s="12">
        <f t="shared" si="0"/>
        <v>51.098911133632555</v>
      </c>
      <c r="G50" s="12">
        <f t="shared" si="1"/>
        <v>103.46600300463085</v>
      </c>
    </row>
    <row r="51" spans="1:7" ht="15.75">
      <c r="A51" s="14" t="s">
        <v>48</v>
      </c>
      <c r="B51" s="15" t="s">
        <v>124</v>
      </c>
      <c r="C51" s="11">
        <f>C52+C53</f>
        <v>639113617.2299999</v>
      </c>
      <c r="D51" s="11">
        <f>D52+D53</f>
        <v>1387898768.89</v>
      </c>
      <c r="E51" s="11">
        <f>E52+E53</f>
        <v>566861482.89</v>
      </c>
      <c r="F51" s="13">
        <f t="shared" si="0"/>
        <v>40.84314328943161</v>
      </c>
      <c r="G51" s="13">
        <f t="shared" si="1"/>
        <v>88.69494681506711</v>
      </c>
    </row>
    <row r="52" spans="1:7" ht="15.75">
      <c r="A52" s="10" t="s">
        <v>49</v>
      </c>
      <c r="B52" s="8" t="s">
        <v>125</v>
      </c>
      <c r="C52" s="9">
        <v>598730896.06</v>
      </c>
      <c r="D52" s="9">
        <v>1306974268.97</v>
      </c>
      <c r="E52" s="9">
        <v>522033532.71</v>
      </c>
      <c r="F52" s="12">
        <f t="shared" si="0"/>
        <v>39.942143093712474</v>
      </c>
      <c r="G52" s="12">
        <f t="shared" si="1"/>
        <v>87.19001076197779</v>
      </c>
    </row>
    <row r="53" spans="1:7" ht="15.75">
      <c r="A53" s="10" t="s">
        <v>50</v>
      </c>
      <c r="B53" s="8" t="s">
        <v>126</v>
      </c>
      <c r="C53" s="9">
        <v>40382721.17</v>
      </c>
      <c r="D53" s="9">
        <v>80924499.92</v>
      </c>
      <c r="E53" s="9">
        <v>44827950.18</v>
      </c>
      <c r="F53" s="12">
        <f t="shared" si="0"/>
        <v>55.39478183283904</v>
      </c>
      <c r="G53" s="12">
        <f t="shared" si="1"/>
        <v>111.00775005053973</v>
      </c>
    </row>
    <row r="54" spans="1:7" ht="15.75">
      <c r="A54" s="14" t="s">
        <v>51</v>
      </c>
      <c r="B54" s="15" t="s">
        <v>127</v>
      </c>
      <c r="C54" s="11">
        <f>SUM(C55:C60)</f>
        <v>3781613135.61</v>
      </c>
      <c r="D54" s="11">
        <f>SUM(D55:D60)</f>
        <v>6795415661.55</v>
      </c>
      <c r="E54" s="11">
        <f>SUM(E55:E60)</f>
        <v>3279292696.38</v>
      </c>
      <c r="F54" s="13">
        <f t="shared" si="0"/>
        <v>48.2574261782834</v>
      </c>
      <c r="G54" s="13">
        <f t="shared" si="1"/>
        <v>86.71676818287304</v>
      </c>
    </row>
    <row r="55" spans="1:7" ht="15.75">
      <c r="A55" s="10" t="s">
        <v>52</v>
      </c>
      <c r="B55" s="8" t="s">
        <v>128</v>
      </c>
      <c r="C55" s="9">
        <v>1243628581.65</v>
      </c>
      <c r="D55" s="9">
        <v>1265645264.17</v>
      </c>
      <c r="E55" s="9">
        <v>534476821.79</v>
      </c>
      <c r="F55" s="12">
        <f t="shared" si="0"/>
        <v>42.229591254426694</v>
      </c>
      <c r="G55" s="12">
        <f t="shared" si="1"/>
        <v>42.97720635214704</v>
      </c>
    </row>
    <row r="56" spans="1:7" ht="15.75">
      <c r="A56" s="10" t="s">
        <v>53</v>
      </c>
      <c r="B56" s="8" t="s">
        <v>129</v>
      </c>
      <c r="C56" s="9">
        <v>75453702.95</v>
      </c>
      <c r="D56" s="9">
        <v>651602637.88</v>
      </c>
      <c r="E56" s="9">
        <v>305209471.38</v>
      </c>
      <c r="F56" s="12">
        <f t="shared" si="0"/>
        <v>46.83981519365914</v>
      </c>
      <c r="G56" s="12">
        <f t="shared" si="1"/>
        <v>404.4989966658753</v>
      </c>
    </row>
    <row r="57" spans="1:7" ht="15.75">
      <c r="A57" s="10" t="s">
        <v>54</v>
      </c>
      <c r="B57" s="8" t="s">
        <v>130</v>
      </c>
      <c r="C57" s="9">
        <v>7163151.4</v>
      </c>
      <c r="D57" s="9">
        <v>16218456</v>
      </c>
      <c r="E57" s="9">
        <v>8560171.4</v>
      </c>
      <c r="F57" s="12">
        <f t="shared" si="0"/>
        <v>52.78043359984452</v>
      </c>
      <c r="G57" s="12">
        <f t="shared" si="1"/>
        <v>119.50286852794987</v>
      </c>
    </row>
    <row r="58" spans="1:7" ht="15.75">
      <c r="A58" s="10" t="s">
        <v>55</v>
      </c>
      <c r="B58" s="8" t="s">
        <v>131</v>
      </c>
      <c r="C58" s="9">
        <v>46604189.28</v>
      </c>
      <c r="D58" s="9">
        <v>64984150.5</v>
      </c>
      <c r="E58" s="9">
        <v>35045587.14</v>
      </c>
      <c r="F58" s="12">
        <f t="shared" si="0"/>
        <v>53.92943797888071</v>
      </c>
      <c r="G58" s="12">
        <f t="shared" si="1"/>
        <v>75.19836238206953</v>
      </c>
    </row>
    <row r="59" spans="1:7" ht="31.5">
      <c r="A59" s="10" t="s">
        <v>56</v>
      </c>
      <c r="B59" s="8" t="s">
        <v>132</v>
      </c>
      <c r="C59" s="9">
        <v>49160093.1</v>
      </c>
      <c r="D59" s="9">
        <v>100098318</v>
      </c>
      <c r="E59" s="9">
        <v>53049162</v>
      </c>
      <c r="F59" s="12">
        <f t="shared" si="0"/>
        <v>52.99705635413374</v>
      </c>
      <c r="G59" s="12">
        <f t="shared" si="1"/>
        <v>107.91102834587593</v>
      </c>
    </row>
    <row r="60" spans="1:7" ht="15.75">
      <c r="A60" s="10" t="s">
        <v>57</v>
      </c>
      <c r="B60" s="8" t="s">
        <v>133</v>
      </c>
      <c r="C60" s="9">
        <v>2359603417.23</v>
      </c>
      <c r="D60" s="9">
        <v>4696866835</v>
      </c>
      <c r="E60" s="9">
        <v>2342951482.67</v>
      </c>
      <c r="F60" s="12">
        <f t="shared" si="0"/>
        <v>49.88328528309234</v>
      </c>
      <c r="G60" s="12">
        <f t="shared" si="1"/>
        <v>99.29429096269287</v>
      </c>
    </row>
    <row r="61" spans="1:7" ht="15.75">
      <c r="A61" s="14" t="s">
        <v>58</v>
      </c>
      <c r="B61" s="15" t="s">
        <v>134</v>
      </c>
      <c r="C61" s="11">
        <f>SUM(C62:C66)</f>
        <v>5683494587.57</v>
      </c>
      <c r="D61" s="11">
        <f>SUM(D62:D66)</f>
        <v>12286230012.059998</v>
      </c>
      <c r="E61" s="11">
        <f>SUM(E62:E66)</f>
        <v>5335606300.84</v>
      </c>
      <c r="F61" s="13">
        <f t="shared" si="0"/>
        <v>43.42753062251513</v>
      </c>
      <c r="G61" s="13">
        <f t="shared" si="1"/>
        <v>93.87897214698077</v>
      </c>
    </row>
    <row r="62" spans="1:7" ht="15.75">
      <c r="A62" s="10" t="s">
        <v>59</v>
      </c>
      <c r="B62" s="8" t="s">
        <v>135</v>
      </c>
      <c r="C62" s="9">
        <v>133805849.91</v>
      </c>
      <c r="D62" s="9">
        <v>280493286</v>
      </c>
      <c r="E62" s="9">
        <v>112402953.22</v>
      </c>
      <c r="F62" s="12">
        <f t="shared" si="0"/>
        <v>40.07331327709569</v>
      </c>
      <c r="G62" s="12">
        <f t="shared" si="1"/>
        <v>84.00451347650649</v>
      </c>
    </row>
    <row r="63" spans="1:7" ht="15.75">
      <c r="A63" s="10" t="s">
        <v>60</v>
      </c>
      <c r="B63" s="8" t="s">
        <v>136</v>
      </c>
      <c r="C63" s="9">
        <v>541147774.95</v>
      </c>
      <c r="D63" s="9">
        <v>1017297610.04</v>
      </c>
      <c r="E63" s="9">
        <v>547226376.38</v>
      </c>
      <c r="F63" s="12">
        <f t="shared" si="0"/>
        <v>53.792161799975446</v>
      </c>
      <c r="G63" s="12">
        <f t="shared" si="1"/>
        <v>101.12327939083951</v>
      </c>
    </row>
    <row r="64" spans="1:7" ht="15.75">
      <c r="A64" s="10" t="s">
        <v>61</v>
      </c>
      <c r="B64" s="8" t="s">
        <v>137</v>
      </c>
      <c r="C64" s="9">
        <v>4477592560.22</v>
      </c>
      <c r="D64" s="9">
        <v>9684122381.72</v>
      </c>
      <c r="E64" s="9">
        <v>4052083789.61</v>
      </c>
      <c r="F64" s="12">
        <f t="shared" si="0"/>
        <v>41.842550412816124</v>
      </c>
      <c r="G64" s="12">
        <f t="shared" si="1"/>
        <v>90.49692965835432</v>
      </c>
    </row>
    <row r="65" spans="1:7" ht="15.75">
      <c r="A65" s="10" t="s">
        <v>62</v>
      </c>
      <c r="B65" s="8" t="s">
        <v>138</v>
      </c>
      <c r="C65" s="9">
        <v>414628205.32</v>
      </c>
      <c r="D65" s="9">
        <v>1055621884.9</v>
      </c>
      <c r="E65" s="9">
        <v>487947848.42</v>
      </c>
      <c r="F65" s="12">
        <f t="shared" si="0"/>
        <v>46.223733649309835</v>
      </c>
      <c r="G65" s="12">
        <f t="shared" si="1"/>
        <v>117.68322611902721</v>
      </c>
    </row>
    <row r="66" spans="1:7" ht="15.75">
      <c r="A66" s="10" t="s">
        <v>63</v>
      </c>
      <c r="B66" s="8" t="s">
        <v>139</v>
      </c>
      <c r="C66" s="9">
        <v>116320197.17</v>
      </c>
      <c r="D66" s="9">
        <v>248694849.4</v>
      </c>
      <c r="E66" s="9">
        <v>135945333.21</v>
      </c>
      <c r="F66" s="12">
        <f t="shared" si="0"/>
        <v>54.66350973411033</v>
      </c>
      <c r="G66" s="12">
        <f t="shared" si="1"/>
        <v>116.87164956513803</v>
      </c>
    </row>
    <row r="67" spans="1:7" ht="15.75">
      <c r="A67" s="14" t="s">
        <v>64</v>
      </c>
      <c r="B67" s="15" t="s">
        <v>140</v>
      </c>
      <c r="C67" s="11">
        <f>SUM(C68:C71)</f>
        <v>204107516.58</v>
      </c>
      <c r="D67" s="11">
        <f>SUM(D68:D71)</f>
        <v>416386846.02</v>
      </c>
      <c r="E67" s="11">
        <f>SUM(E68:E71)</f>
        <v>216418122.61</v>
      </c>
      <c r="F67" s="13">
        <f t="shared" si="0"/>
        <v>51.97525442472911</v>
      </c>
      <c r="G67" s="13">
        <f t="shared" si="1"/>
        <v>106.03143198069085</v>
      </c>
    </row>
    <row r="68" spans="1:7" ht="15.75">
      <c r="A68" s="10" t="s">
        <v>65</v>
      </c>
      <c r="B68" s="8" t="s">
        <v>141</v>
      </c>
      <c r="C68" s="9">
        <v>111875921.99</v>
      </c>
      <c r="D68" s="9">
        <v>227105628.06</v>
      </c>
      <c r="E68" s="9">
        <v>136604300.83</v>
      </c>
      <c r="F68" s="12">
        <f t="shared" si="0"/>
        <v>60.15011692881074</v>
      </c>
      <c r="G68" s="12">
        <f t="shared" si="1"/>
        <v>122.10339669174782</v>
      </c>
    </row>
    <row r="69" spans="1:7" ht="15.75">
      <c r="A69" s="10" t="s">
        <v>66</v>
      </c>
      <c r="B69" s="8" t="s">
        <v>142</v>
      </c>
      <c r="C69" s="9">
        <v>58104978.19</v>
      </c>
      <c r="D69" s="9">
        <v>119261543.96</v>
      </c>
      <c r="E69" s="9">
        <v>34022103.18</v>
      </c>
      <c r="F69" s="12">
        <f t="shared" si="0"/>
        <v>28.527303982758202</v>
      </c>
      <c r="G69" s="12">
        <f t="shared" si="1"/>
        <v>58.55281980960331</v>
      </c>
    </row>
    <row r="70" spans="1:7" ht="15.75">
      <c r="A70" s="10" t="s">
        <v>67</v>
      </c>
      <c r="B70" s="8" t="s">
        <v>143</v>
      </c>
      <c r="C70" s="9">
        <v>26447235.42</v>
      </c>
      <c r="D70" s="9">
        <v>54319400</v>
      </c>
      <c r="E70" s="9">
        <v>36630555.13</v>
      </c>
      <c r="F70" s="12">
        <f t="shared" si="0"/>
        <v>67.43549289940611</v>
      </c>
      <c r="G70" s="12">
        <f t="shared" si="1"/>
        <v>138.50428805991245</v>
      </c>
    </row>
    <row r="71" spans="1:7" ht="15.75">
      <c r="A71" s="10" t="s">
        <v>68</v>
      </c>
      <c r="B71" s="8" t="s">
        <v>144</v>
      </c>
      <c r="C71" s="9">
        <v>7679380.98</v>
      </c>
      <c r="D71" s="9">
        <v>15700274</v>
      </c>
      <c r="E71" s="9">
        <v>9161163.47</v>
      </c>
      <c r="F71" s="12">
        <f t="shared" si="0"/>
        <v>58.35034133799194</v>
      </c>
      <c r="G71" s="12">
        <f t="shared" si="1"/>
        <v>119.29559809389741</v>
      </c>
    </row>
    <row r="72" spans="1:7" ht="15.75">
      <c r="A72" s="14" t="s">
        <v>69</v>
      </c>
      <c r="B72" s="15" t="s">
        <v>145</v>
      </c>
      <c r="C72" s="11">
        <f>C73+C74+C75</f>
        <v>29366429.880000003</v>
      </c>
      <c r="D72" s="11">
        <f>D73+D74+D75</f>
        <v>68603208</v>
      </c>
      <c r="E72" s="11">
        <f>E73+E74+E75</f>
        <v>30048321.46</v>
      </c>
      <c r="F72" s="13">
        <f aca="true" t="shared" si="2" ref="F72:F82">E72/D72*100</f>
        <v>43.80016960722887</v>
      </c>
      <c r="G72" s="13">
        <f aca="true" t="shared" si="3" ref="G72:G82">E72/C72*100</f>
        <v>102.32201048199052</v>
      </c>
    </row>
    <row r="73" spans="1:7" ht="15.75">
      <c r="A73" s="10" t="s">
        <v>70</v>
      </c>
      <c r="B73" s="8" t="s">
        <v>146</v>
      </c>
      <c r="C73" s="9">
        <v>8486716</v>
      </c>
      <c r="D73" s="9">
        <v>18224300</v>
      </c>
      <c r="E73" s="9">
        <v>7218404.59</v>
      </c>
      <c r="F73" s="12">
        <f t="shared" si="2"/>
        <v>39.60867956519592</v>
      </c>
      <c r="G73" s="12">
        <f t="shared" si="3"/>
        <v>85.05533341754337</v>
      </c>
    </row>
    <row r="74" spans="1:7" ht="15.75">
      <c r="A74" s="10" t="s">
        <v>71</v>
      </c>
      <c r="B74" s="8" t="s">
        <v>147</v>
      </c>
      <c r="C74" s="9">
        <v>12396478</v>
      </c>
      <c r="D74" s="9">
        <v>26206360</v>
      </c>
      <c r="E74" s="9">
        <v>12546373.47</v>
      </c>
      <c r="F74" s="12">
        <f t="shared" si="2"/>
        <v>47.8753000035106</v>
      </c>
      <c r="G74" s="12">
        <f t="shared" si="3"/>
        <v>101.20917788100783</v>
      </c>
    </row>
    <row r="75" spans="1:7" ht="15.75">
      <c r="A75" s="10" t="s">
        <v>72</v>
      </c>
      <c r="B75" s="8" t="s">
        <v>148</v>
      </c>
      <c r="C75" s="9">
        <v>8483235.88</v>
      </c>
      <c r="D75" s="9">
        <v>24172548</v>
      </c>
      <c r="E75" s="9">
        <v>10283543.4</v>
      </c>
      <c r="F75" s="12">
        <f t="shared" si="2"/>
        <v>42.542240065052304</v>
      </c>
      <c r="G75" s="12">
        <f t="shared" si="3"/>
        <v>121.22194343604646</v>
      </c>
    </row>
    <row r="76" spans="1:7" ht="31.5">
      <c r="A76" s="14" t="s">
        <v>73</v>
      </c>
      <c r="B76" s="15" t="s">
        <v>149</v>
      </c>
      <c r="C76" s="11">
        <f>C77</f>
        <v>464176298.34</v>
      </c>
      <c r="D76" s="11">
        <f>D77</f>
        <v>949404788</v>
      </c>
      <c r="E76" s="11">
        <f>E77</f>
        <v>486419907.51</v>
      </c>
      <c r="F76" s="13">
        <f t="shared" si="2"/>
        <v>51.23419574644066</v>
      </c>
      <c r="G76" s="13">
        <f t="shared" si="3"/>
        <v>104.79206052733589</v>
      </c>
    </row>
    <row r="77" spans="1:7" ht="31.5">
      <c r="A77" s="10" t="s">
        <v>74</v>
      </c>
      <c r="B77" s="8" t="s">
        <v>150</v>
      </c>
      <c r="C77" s="9">
        <v>464176298.34</v>
      </c>
      <c r="D77" s="9">
        <v>949404788</v>
      </c>
      <c r="E77" s="9">
        <v>486419907.51</v>
      </c>
      <c r="F77" s="12">
        <f t="shared" si="2"/>
        <v>51.23419574644066</v>
      </c>
      <c r="G77" s="12">
        <f t="shared" si="3"/>
        <v>104.79206052733589</v>
      </c>
    </row>
    <row r="78" spans="1:7" ht="47.25">
      <c r="A78" s="14" t="s">
        <v>75</v>
      </c>
      <c r="B78" s="15" t="s">
        <v>151</v>
      </c>
      <c r="C78" s="11"/>
      <c r="D78" s="11">
        <f>D79+D80+D81</f>
        <v>5150000</v>
      </c>
      <c r="E78" s="11" t="s">
        <v>0</v>
      </c>
      <c r="F78" s="13"/>
      <c r="G78" s="13"/>
    </row>
    <row r="79" spans="1:7" ht="31.5" customHeight="1">
      <c r="A79" s="10" t="s">
        <v>76</v>
      </c>
      <c r="B79" s="8" t="s">
        <v>152</v>
      </c>
      <c r="C79" s="9"/>
      <c r="D79" s="9"/>
      <c r="E79" s="9" t="s">
        <v>0</v>
      </c>
      <c r="F79" s="12"/>
      <c r="G79" s="12"/>
    </row>
    <row r="80" spans="1:7" ht="15.75">
      <c r="A80" s="10" t="s">
        <v>77</v>
      </c>
      <c r="B80" s="8" t="s">
        <v>153</v>
      </c>
      <c r="C80" s="9"/>
      <c r="D80" s="9">
        <v>150000</v>
      </c>
      <c r="E80" s="9" t="s">
        <v>0</v>
      </c>
      <c r="F80" s="12"/>
      <c r="G80" s="12"/>
    </row>
    <row r="81" spans="1:7" ht="15.75">
      <c r="A81" s="10" t="s">
        <v>78</v>
      </c>
      <c r="B81" s="8" t="s">
        <v>154</v>
      </c>
      <c r="C81" s="9"/>
      <c r="D81" s="9">
        <v>5000000</v>
      </c>
      <c r="E81" s="9" t="s">
        <v>0</v>
      </c>
      <c r="F81" s="12"/>
      <c r="G81" s="12"/>
    </row>
    <row r="82" spans="1:7" ht="15.75">
      <c r="A82" s="19" t="s">
        <v>79</v>
      </c>
      <c r="B82" s="20"/>
      <c r="C82" s="11">
        <f>C7+C16+C19+C24+C34+C39+C44+C51+C54+C61+C67+C72+C76</f>
        <v>26470641083.25</v>
      </c>
      <c r="D82" s="11">
        <f>D7+D16+D19+D24+D34+D39+D44+D51+D54+D61+D67+D72+D76+D78</f>
        <v>55319187087.85</v>
      </c>
      <c r="E82" s="11">
        <f>E7+E16+E19+E24+E34+E39+E44+E51+E54+E61+E67+E72+E76</f>
        <v>28581898364.66</v>
      </c>
      <c r="F82" s="13">
        <f t="shared" si="2"/>
        <v>51.66724217995164</v>
      </c>
      <c r="G82" s="13">
        <f t="shared" si="3"/>
        <v>107.97584491728065</v>
      </c>
    </row>
    <row r="83" spans="1:5" ht="12.75">
      <c r="A83" s="1"/>
      <c r="B83" s="6"/>
      <c r="C83" s="6"/>
      <c r="D83" s="7"/>
      <c r="E83" s="7"/>
    </row>
  </sheetData>
  <sheetProtection/>
  <mergeCells count="10">
    <mergeCell ref="A2:G2"/>
    <mergeCell ref="F3:G3"/>
    <mergeCell ref="A4:A6"/>
    <mergeCell ref="B4:B6"/>
    <mergeCell ref="A82:B82"/>
    <mergeCell ref="D4:D6"/>
    <mergeCell ref="E4:E6"/>
    <mergeCell ref="F4:F6"/>
    <mergeCell ref="G4:G6"/>
    <mergeCell ref="C4:C6"/>
  </mergeCells>
  <printOptions/>
  <pageMargins left="0.31496062992125984" right="0.31496062992125984" top="0.4330708661417323" bottom="0.31496062992125984" header="0" footer="0"/>
  <pageSetup fitToHeight="0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2016-08-10T09:39:23Z</cp:lastPrinted>
  <dcterms:created xsi:type="dcterms:W3CDTF">2015-04-18T06:43:33Z</dcterms:created>
  <dcterms:modified xsi:type="dcterms:W3CDTF">2016-10-27T15:00:17Z</dcterms:modified>
  <cp:category/>
  <cp:version/>
  <cp:contentType/>
  <cp:contentStatus/>
</cp:coreProperties>
</file>